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ionaidglobal-my.sharepoint.com/personal/rachel_bahasha_actionaid_org/Documents/2026/03 Appel d'offre 2026/20 AO Constr Rehab ECHO 09.26/"/>
    </mc:Choice>
  </mc:AlternateContent>
  <xr:revisionPtr revIDLastSave="0" documentId="8_{17CEE353-AABF-42A0-BA49-59B15583F3FC}" xr6:coauthVersionLast="47" xr6:coauthVersionMax="47" xr10:uidLastSave="{00000000-0000-0000-0000-000000000000}"/>
  <bookViews>
    <workbookView xWindow="-110" yWindow="-110" windowWidth="19420" windowHeight="10300" xr2:uid="{629CB23F-95B6-4EF4-AA6F-4350C80874A4}"/>
  </bookViews>
  <sheets>
    <sheet name="Construction 3 salles" sheetId="4" r:id="rId1"/>
    <sheet name="Rehabilitation 6 salles" sheetId="5" r:id="rId2"/>
    <sheet name="Centre Polyvalent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9" i="7" l="1"/>
  <c r="F138" i="7"/>
  <c r="F137" i="7"/>
  <c r="F60" i="7"/>
  <c r="F42" i="7"/>
  <c r="D53" i="7"/>
  <c r="F53" i="7" s="1"/>
  <c r="F136" i="7"/>
  <c r="F135" i="7"/>
  <c r="F134" i="7"/>
  <c r="F133" i="7"/>
  <c r="F132" i="7"/>
  <c r="F131" i="7"/>
  <c r="F140" i="7" s="1"/>
  <c r="F125" i="7"/>
  <c r="F124" i="7"/>
  <c r="F120" i="7"/>
  <c r="F119" i="7"/>
  <c r="F118" i="7"/>
  <c r="F117" i="7"/>
  <c r="F113" i="7"/>
  <c r="F112" i="7"/>
  <c r="F111" i="7"/>
  <c r="F110" i="7"/>
  <c r="F106" i="7"/>
  <c r="F105" i="7"/>
  <c r="F104" i="7"/>
  <c r="F103" i="7"/>
  <c r="F99" i="7"/>
  <c r="F98" i="7"/>
  <c r="F100" i="7" s="1"/>
  <c r="F93" i="7"/>
  <c r="F92" i="7"/>
  <c r="F91" i="7"/>
  <c r="F90" i="7"/>
  <c r="F89" i="7"/>
  <c r="F88" i="7"/>
  <c r="F84" i="7"/>
  <c r="F83" i="7"/>
  <c r="F82" i="7"/>
  <c r="F81" i="7"/>
  <c r="F80" i="7"/>
  <c r="F79" i="7"/>
  <c r="F75" i="7"/>
  <c r="F74" i="7"/>
  <c r="F73" i="7"/>
  <c r="F72" i="7"/>
  <c r="F71" i="7"/>
  <c r="D70" i="7"/>
  <c r="F70" i="7" s="1"/>
  <c r="D69" i="7"/>
  <c r="F69" i="7" s="1"/>
  <c r="F59" i="7"/>
  <c r="F55" i="7"/>
  <c r="F54" i="7"/>
  <c r="F48" i="7"/>
  <c r="F47" i="7"/>
  <c r="F40" i="7"/>
  <c r="F39" i="7"/>
  <c r="F38" i="7"/>
  <c r="F37" i="7"/>
  <c r="F36" i="7"/>
  <c r="F35" i="7"/>
  <c r="F31" i="7"/>
  <c r="F30" i="7"/>
  <c r="F29" i="7"/>
  <c r="F28" i="7"/>
  <c r="F24" i="7"/>
  <c r="F23" i="7"/>
  <c r="F22" i="7"/>
  <c r="F21" i="7"/>
  <c r="F20" i="7"/>
  <c r="F19" i="7"/>
  <c r="F25" i="7" s="1"/>
  <c r="F11" i="7"/>
  <c r="F10" i="7"/>
  <c r="F181" i="5"/>
  <c r="F180" i="5"/>
  <c r="F179" i="5"/>
  <c r="F178" i="5"/>
  <c r="F176" i="5"/>
  <c r="F175" i="5"/>
  <c r="F174" i="5"/>
  <c r="F168" i="5"/>
  <c r="F167" i="5"/>
  <c r="F169" i="5" s="1"/>
  <c r="F170" i="5" s="1"/>
  <c r="F163" i="5"/>
  <c r="F162" i="5"/>
  <c r="F161" i="5"/>
  <c r="F160" i="5"/>
  <c r="F156" i="5"/>
  <c r="F155" i="5"/>
  <c r="F154" i="5"/>
  <c r="F153" i="5"/>
  <c r="F149" i="5"/>
  <c r="F148" i="5"/>
  <c r="F147" i="5"/>
  <c r="F146" i="5"/>
  <c r="F150" i="5" s="1"/>
  <c r="F142" i="5"/>
  <c r="F141" i="5"/>
  <c r="F143" i="5" s="1"/>
  <c r="F136" i="5"/>
  <c r="F135" i="5"/>
  <c r="F134" i="5"/>
  <c r="F133" i="5"/>
  <c r="F132" i="5"/>
  <c r="F131" i="5"/>
  <c r="F127" i="5"/>
  <c r="F126" i="5"/>
  <c r="F125" i="5"/>
  <c r="F124" i="5"/>
  <c r="F123" i="5"/>
  <c r="F122" i="5"/>
  <c r="F118" i="5"/>
  <c r="F117" i="5"/>
  <c r="F116" i="5"/>
  <c r="F115" i="5"/>
  <c r="F114" i="5"/>
  <c r="D113" i="5"/>
  <c r="F113" i="5" s="1"/>
  <c r="D112" i="5"/>
  <c r="F112" i="5" s="1"/>
  <c r="F103" i="5"/>
  <c r="D102" i="5"/>
  <c r="F102" i="5" s="1"/>
  <c r="F101" i="5"/>
  <c r="F100" i="5"/>
  <c r="F99" i="5"/>
  <c r="F98" i="5"/>
  <c r="D94" i="5"/>
  <c r="F94" i="5" s="1"/>
  <c r="F93" i="5"/>
  <c r="F92" i="5"/>
  <c r="F91" i="5"/>
  <c r="F87" i="5"/>
  <c r="F86" i="5"/>
  <c r="F88" i="5" s="1"/>
  <c r="F81" i="5"/>
  <c r="F80" i="5"/>
  <c r="F79" i="5"/>
  <c r="F78" i="5"/>
  <c r="F77" i="5"/>
  <c r="F76" i="5"/>
  <c r="F75" i="5"/>
  <c r="F71" i="5"/>
  <c r="F67" i="5"/>
  <c r="F66" i="5"/>
  <c r="F56" i="5"/>
  <c r="F55" i="5"/>
  <c r="D54" i="5"/>
  <c r="F54" i="5" s="1"/>
  <c r="F53" i="5"/>
  <c r="F52" i="5"/>
  <c r="F51" i="5"/>
  <c r="F50" i="5"/>
  <c r="F57" i="5" s="1"/>
  <c r="D46" i="5"/>
  <c r="F46" i="5" s="1"/>
  <c r="F45" i="5"/>
  <c r="F44" i="5"/>
  <c r="D43" i="5"/>
  <c r="F43" i="5" s="1"/>
  <c r="F39" i="5"/>
  <c r="F38" i="5"/>
  <c r="F40" i="5" s="1"/>
  <c r="F33" i="5"/>
  <c r="F32" i="5"/>
  <c r="F31" i="5"/>
  <c r="F30" i="5"/>
  <c r="F29" i="5"/>
  <c r="F28" i="5"/>
  <c r="F34" i="5" s="1"/>
  <c r="F24" i="5"/>
  <c r="F25" i="5" s="1"/>
  <c r="F20" i="5"/>
  <c r="F19" i="5"/>
  <c r="F21" i="5" s="1"/>
  <c r="F11" i="5"/>
  <c r="F10" i="5"/>
  <c r="F12" i="5" s="1"/>
  <c r="F13" i="5" s="1"/>
  <c r="F174" i="4"/>
  <c r="F161" i="4"/>
  <c r="D126" i="4"/>
  <c r="F126" i="4" s="1"/>
  <c r="D125" i="4"/>
  <c r="D115" i="4"/>
  <c r="F115" i="4" s="1"/>
  <c r="F116" i="4"/>
  <c r="D107" i="4"/>
  <c r="F107" i="4" s="1"/>
  <c r="D61" i="4"/>
  <c r="F61" i="4" s="1"/>
  <c r="F62" i="4"/>
  <c r="D53" i="4"/>
  <c r="F53" i="4" s="1"/>
  <c r="D50" i="4"/>
  <c r="F194" i="4"/>
  <c r="F193" i="4"/>
  <c r="F192" i="4"/>
  <c r="F191" i="4"/>
  <c r="F189" i="4"/>
  <c r="F188" i="4"/>
  <c r="F187" i="4"/>
  <c r="F181" i="4"/>
  <c r="F180" i="4"/>
  <c r="F176" i="4"/>
  <c r="F175" i="4"/>
  <c r="F173" i="4"/>
  <c r="F169" i="4"/>
  <c r="F168" i="4"/>
  <c r="F167" i="4"/>
  <c r="F166" i="4"/>
  <c r="F162" i="4"/>
  <c r="F160" i="4"/>
  <c r="F159" i="4"/>
  <c r="F155" i="4"/>
  <c r="F154" i="4"/>
  <c r="F156" i="4" s="1"/>
  <c r="F149" i="4"/>
  <c r="F148" i="4"/>
  <c r="F147" i="4"/>
  <c r="F146" i="4"/>
  <c r="F145" i="4"/>
  <c r="F144" i="4"/>
  <c r="F140" i="4"/>
  <c r="F139" i="4"/>
  <c r="F138" i="4"/>
  <c r="F137" i="4"/>
  <c r="F136" i="4"/>
  <c r="F135" i="4"/>
  <c r="F131" i="4"/>
  <c r="F130" i="4"/>
  <c r="F129" i="4"/>
  <c r="F128" i="4"/>
  <c r="F127" i="4"/>
  <c r="F125" i="4"/>
  <c r="F114" i="4"/>
  <c r="F113" i="4"/>
  <c r="F112" i="4"/>
  <c r="F111" i="4"/>
  <c r="F106" i="4"/>
  <c r="F105" i="4"/>
  <c r="F104" i="4"/>
  <c r="F100" i="4"/>
  <c r="F99" i="4"/>
  <c r="F94" i="4"/>
  <c r="F93" i="4"/>
  <c r="F92" i="4"/>
  <c r="F91" i="4"/>
  <c r="F90" i="4"/>
  <c r="F89" i="4"/>
  <c r="F88" i="4"/>
  <c r="F84" i="4"/>
  <c r="F83" i="4"/>
  <c r="F82" i="4"/>
  <c r="F81" i="4"/>
  <c r="F77" i="4"/>
  <c r="F76" i="4"/>
  <c r="F75" i="4"/>
  <c r="F74" i="4"/>
  <c r="F73" i="4"/>
  <c r="F72" i="4"/>
  <c r="F63" i="4"/>
  <c r="F60" i="4"/>
  <c r="F59" i="4"/>
  <c r="F58" i="4"/>
  <c r="F57" i="4"/>
  <c r="F52" i="4"/>
  <c r="F51" i="4"/>
  <c r="F50" i="4"/>
  <c r="F46" i="4"/>
  <c r="F45" i="4"/>
  <c r="F47" i="4" s="1"/>
  <c r="F40" i="4"/>
  <c r="F39" i="4"/>
  <c r="F38" i="4"/>
  <c r="F37" i="4"/>
  <c r="F36" i="4"/>
  <c r="F35" i="4"/>
  <c r="F31" i="4"/>
  <c r="F30" i="4"/>
  <c r="F29" i="4"/>
  <c r="F28" i="4"/>
  <c r="F24" i="4"/>
  <c r="F23" i="4"/>
  <c r="F22" i="4"/>
  <c r="F21" i="4"/>
  <c r="F20" i="4"/>
  <c r="F19" i="4"/>
  <c r="F11" i="4"/>
  <c r="F10" i="4"/>
  <c r="F32" i="7" l="1"/>
  <c r="F121" i="7"/>
  <c r="F107" i="7"/>
  <c r="F12" i="7"/>
  <c r="F13" i="7" s="1"/>
  <c r="F76" i="7"/>
  <c r="F85" i="7"/>
  <c r="F126" i="7"/>
  <c r="F127" i="7" s="1"/>
  <c r="F56" i="7"/>
  <c r="F43" i="7"/>
  <c r="F114" i="7"/>
  <c r="F94" i="7"/>
  <c r="F50" i="7"/>
  <c r="F61" i="7"/>
  <c r="F128" i="5"/>
  <c r="F72" i="5"/>
  <c r="F47" i="5"/>
  <c r="F182" i="5"/>
  <c r="F95" i="5"/>
  <c r="F82" i="5"/>
  <c r="F68" i="5"/>
  <c r="F119" i="5"/>
  <c r="F164" i="5"/>
  <c r="F137" i="5"/>
  <c r="F157" i="5"/>
  <c r="F104" i="5"/>
  <c r="F106" i="5" s="1"/>
  <c r="F165" i="5"/>
  <c r="F59" i="5"/>
  <c r="F60" i="5" s="1"/>
  <c r="F163" i="4"/>
  <c r="F85" i="4"/>
  <c r="F12" i="4"/>
  <c r="F13" i="4" s="1"/>
  <c r="F195" i="4"/>
  <c r="F101" i="4"/>
  <c r="F25" i="4"/>
  <c r="F64" i="4"/>
  <c r="F32" i="4"/>
  <c r="F182" i="4"/>
  <c r="F183" i="4" s="1"/>
  <c r="F108" i="4"/>
  <c r="F95" i="4"/>
  <c r="F117" i="4"/>
  <c r="F132" i="4"/>
  <c r="F41" i="4"/>
  <c r="F177" i="4"/>
  <c r="F54" i="4"/>
  <c r="F170" i="4"/>
  <c r="F150" i="4"/>
  <c r="F141" i="4"/>
  <c r="F78" i="4"/>
  <c r="F122" i="7" l="1"/>
  <c r="F142" i="7" s="1"/>
  <c r="F63" i="7"/>
  <c r="F184" i="5"/>
  <c r="F66" i="4"/>
  <c r="F119" i="4"/>
  <c r="F178" i="4"/>
  <c r="F197" i="4" s="1"/>
</calcChain>
</file>

<file path=xl/sharedStrings.xml><?xml version="1.0" encoding="utf-8"?>
<sst xmlns="http://schemas.openxmlformats.org/spreadsheetml/2006/main" count="796" uniqueCount="216">
  <si>
    <t>N°</t>
  </si>
  <si>
    <t>fft</t>
  </si>
  <si>
    <t>1.1</t>
  </si>
  <si>
    <t>1.2</t>
  </si>
  <si>
    <t>1.3</t>
  </si>
  <si>
    <t>ELEVATION</t>
  </si>
  <si>
    <t>2.1</t>
  </si>
  <si>
    <t>m²</t>
  </si>
  <si>
    <t>2.2</t>
  </si>
  <si>
    <t>2.3</t>
  </si>
  <si>
    <t>3.1</t>
  </si>
  <si>
    <t>3.2</t>
  </si>
  <si>
    <t>ml</t>
  </si>
  <si>
    <t>pce</t>
  </si>
  <si>
    <t>4.1</t>
  </si>
  <si>
    <t>4.2</t>
  </si>
  <si>
    <t>6.1</t>
  </si>
  <si>
    <t>CADRE DE DEVIS QUANTITATIF ET ESTIMATIF</t>
  </si>
  <si>
    <t>Désignation</t>
  </si>
  <si>
    <t>Unité</t>
  </si>
  <si>
    <t>Qté</t>
  </si>
  <si>
    <t>P.U ( $ US)</t>
  </si>
  <si>
    <t>P.T ( $ US)</t>
  </si>
  <si>
    <t>TRAVAUX PREPARATOIRES ET IMPLANTATIONS</t>
  </si>
  <si>
    <t>FF</t>
  </si>
  <si>
    <t>Préparation, débroussaillage, abattage d'arbres et nivellement (manuel par la méthode HIMO)</t>
  </si>
  <si>
    <t>Sous total,Travaux Préparatoires et Implantations</t>
  </si>
  <si>
    <t>MONTANT TRAVAUX PREPARATOIRES ET IMPLANTATIONS</t>
  </si>
  <si>
    <t>BATIMENT PEDAGOGIQUE DE 03 SALLES DE CLASSES</t>
  </si>
  <si>
    <t>GROS ŒUVRES</t>
  </si>
  <si>
    <t xml:space="preserve">Fondation </t>
  </si>
  <si>
    <t>m³</t>
  </si>
  <si>
    <t xml:space="preserve">Béton de propreté (0,05m*0,60m) sous fondation en moellon dosé a 150 kg/ m³ </t>
  </si>
  <si>
    <t>Maçonnerie de fondation en Moellons</t>
  </si>
  <si>
    <t xml:space="preserve">Socles en béton armé  (40cm*40cm*120cm) dosé à 350kg/ m³ </t>
  </si>
  <si>
    <t>Béton armé (7cm*40cm) de légalisation au-dessus de la maçonnerie filante en moellon et de fut de colonne dosée à 250kg ∕ m³</t>
  </si>
  <si>
    <t>Sous-total,Fondation</t>
  </si>
  <si>
    <t>Elévation</t>
  </si>
  <si>
    <t>Maçonnerie en blocs creux vibré (15cm*20cm*40cm)</t>
  </si>
  <si>
    <t>Béton armé pour colonnes (15cm*15cm), dosé à 350kg∕m³</t>
  </si>
  <si>
    <t>Béton armé pour Poutres (15cm*10cm),  dosé à 350kg∕m³</t>
  </si>
  <si>
    <t>Béton armé pour linteau (15cm*15cm), dosé à 350kg∕m³</t>
  </si>
  <si>
    <t>Sous-total,Elévation</t>
  </si>
  <si>
    <t>Plafonnage, charpente et couverture</t>
  </si>
  <si>
    <t>Fo et po  de bois traité au peint abois pour fermes en madrier 5cm*10cm y compris bois de croix de saint André</t>
  </si>
  <si>
    <t>Fo et po de panne en chevrons 5cm*5cm, espacés de 90 cm</t>
  </si>
  <si>
    <t xml:space="preserve">Fo et po de couverture en tôles galvanisées  BG 28/3,05 m, type bac triondale de 7,5 kg/pièce </t>
  </si>
  <si>
    <t xml:space="preserve">Fo et po de planche de rive (0,30m*0,035m) y compris traitement anti-termite et peinture à huile. </t>
  </si>
  <si>
    <t xml:space="preserve">Fo et po de faîtière en tôles galvanisées BG 28/0,40 m </t>
  </si>
  <si>
    <t>Sous-total,Plafonnage, charpente et couverture</t>
  </si>
  <si>
    <t xml:space="preserve">TRAVAUX DE FINITION  </t>
  </si>
  <si>
    <t>Menuiseries</t>
  </si>
  <si>
    <t>Pce</t>
  </si>
  <si>
    <t>Sous-total,Menuiserie</t>
  </si>
  <si>
    <t>REVETEMENTS SOLS  ET MURAUX</t>
  </si>
  <si>
    <t>Enduit intérieur en mortier de ciment</t>
  </si>
  <si>
    <t>Tableau (140cm*500cm*5cm) maçonné en mortier de ciment dosé à 350Kg/m3</t>
  </si>
  <si>
    <t>Enduit  extérieur en mortier de ciment  (Hauteur: 2,00m)</t>
  </si>
  <si>
    <t>Sous-total, Revêtement sols</t>
  </si>
  <si>
    <t>TRAVAUX DE PEINTURE</t>
  </si>
  <si>
    <t>Peinture latex  sur faux plafonds en 02 couches</t>
  </si>
  <si>
    <t>Peinture latex lavable sur mur intérieur (h:300cm) en 02 couches</t>
  </si>
  <si>
    <t>Peinture à huile   sur menuiserie métalliques  (portes et fenêtres) sur les 02 faces  en 02 couches</t>
  </si>
  <si>
    <t>Sous-total, Peinture</t>
  </si>
  <si>
    <t>MONTANT D'UN BLOC PEDAGOGIQUE (03 salles de classe)</t>
  </si>
  <si>
    <t xml:space="preserve">MONTANT DE 02 BLOCS PEDAGOGIQUES (03 Salles de classe) </t>
  </si>
  <si>
    <t xml:space="preserve">BATIMENT ADMINISTRATIF </t>
  </si>
  <si>
    <t xml:space="preserve">FONDATION </t>
  </si>
  <si>
    <t>Sous-total, Fondation</t>
  </si>
  <si>
    <t>Colonnes (15cm*15cm)  en béton armé, dosé à 350kg∕m³</t>
  </si>
  <si>
    <t>Poutres (15cm*10cm) en béton armé,  dosé à 350kg∕m³</t>
  </si>
  <si>
    <t>Linteau (15cm*15cm) en béton armé dosé à 350kg∕m³</t>
  </si>
  <si>
    <t>Sous-total, Elévation</t>
  </si>
  <si>
    <t>PLAFONNAGE, CHARPENTE EN BOIS  ET COUVERTURE</t>
  </si>
  <si>
    <t>Fo et po  Charpenterie en bois traité au peint abois : ferme en madrier 5cm*10cm y compris bois de croix de saint André</t>
  </si>
  <si>
    <t>Fo et po Panne en chevrons 5cm*5cm, espacés de 90 cm</t>
  </si>
  <si>
    <t xml:space="preserve">Fo et po Couverture en tôles galvanisées  BG 28/3,05 m, type bac triondale de 7,5 kg/pièce </t>
  </si>
  <si>
    <t xml:space="preserve">Fo et po Faitière en tôles galvanisées BG 28/0,40 m </t>
  </si>
  <si>
    <t xml:space="preserve">Fo et po Planche de rive (12m*0,30m*0,035m) y compris traitement anti-termite et peinture à huile. </t>
  </si>
  <si>
    <t>Fo et po Faux plafond  en triplex de 5 mm intérieur et extérieur sous gitage de chevron 5cm*5cm (maille de 70cm*70cm) + treillis de ventilation de comble y compris traitement anti-termite</t>
  </si>
  <si>
    <t>Fo et Po de   gouttière en plastique  avec accessoires  et descente en PVC 110mm</t>
  </si>
  <si>
    <t>Sous-total, Plafonnage, charpente et couverture</t>
  </si>
  <si>
    <t>TRAVAUX DE FINITION</t>
  </si>
  <si>
    <t>Menuiserie</t>
  </si>
  <si>
    <t>Sous-total, Menuiserie</t>
  </si>
  <si>
    <t>Revêtement sol au ciment lissé</t>
  </si>
  <si>
    <t>Sous-total,  Revêtement sols</t>
  </si>
  <si>
    <t>Peinture à huile   sur menuiserie métalliques  (portes et fenêtres) sur les 02 faces en 02 couches</t>
  </si>
  <si>
    <t xml:space="preserve">Sous-total, Peinture </t>
  </si>
  <si>
    <t xml:space="preserve">MONTANT BATIMENT ADMINISTRATIF </t>
  </si>
  <si>
    <t xml:space="preserve"> BLOC SANITAIRE </t>
  </si>
  <si>
    <t>GROS ŒUVRE</t>
  </si>
  <si>
    <t>Béton armé pour chainage intermédiaire (40cm*20cm) sous moellons de fondation en béton armé  dosée à 350kg ∕ m³</t>
  </si>
  <si>
    <t>Béton armé pour longrine (20cm*30cm) sous blocs pleins de fondation en béton armé dosée à 350kg ∕ m³</t>
  </si>
  <si>
    <t>Béton armé pour poutre (20cm*30cm) sous dalles au-dessus de la maçonnerie de la fosse en béton armé dosée à 350kg ∕ m³</t>
  </si>
  <si>
    <t xml:space="preserve">Béton  pour dalle (Ep:10cm) de fond de la fosse dosé à 300kg ∕ m³ </t>
  </si>
  <si>
    <t xml:space="preserve">Béton armé pour dalle (Ep:10cm) de couverture de la fosse dosé à 350kg ∕ m³ avec trempe de visite, de ventilation (évent) et trou de défécation.  </t>
  </si>
  <si>
    <t>Sous-total,  Fondation</t>
  </si>
  <si>
    <t>Urinoir en maçonnerie avec béton légèrement armé pour écoulement avec une pente de 5%, dosé à 350kg/m³</t>
  </si>
  <si>
    <t>Linteau (15cm*8cm) pour chainage final en béton armé, dosé à 350kg∕m³</t>
  </si>
  <si>
    <t>Sous-total,  Elévation</t>
  </si>
  <si>
    <t>Fo et Po Charpenterie en bois traité au peint abois : ferme en madrier 5cm*10cm y compris bois de croix de saint André</t>
  </si>
  <si>
    <t>Fo et Po Panne en chevrons 5cm*5cm, espacés de 90 cm</t>
  </si>
  <si>
    <t>Fo et Po Couverture en tôles galvanisées  BG 28/ 3,05 m, type bac triondale de 7,5 kg/pièce</t>
  </si>
  <si>
    <t xml:space="preserve">Fo et Po Faitière en tôles galvanisées BG 28/0,40 m </t>
  </si>
  <si>
    <t xml:space="preserve">Fo et po Planche de rive (0,30m*0,035m) y compris traitement anti-termite et peinture à huile. </t>
  </si>
  <si>
    <t xml:space="preserve">Fo et Po  gouttière en plastique  avec accessoires  et descente </t>
  </si>
  <si>
    <t>Sous-total,  Plafonnage, Charpente et Couverture</t>
  </si>
  <si>
    <t>Fo et po porte  (70cm*210cm) métallique en tôles pleines (Ep: 2mm) sur tube rectangulaire de 30/60 y compris antirouille, 01 cadenasser et métal déployé sur la partie supérieure (40cm*50cm)</t>
  </si>
  <si>
    <t xml:space="preserve">Claustra( 40cm*800cm) de type boite à lettre ( claustra de jalousie) pour aération des cabines ou boxes sanitaires </t>
  </si>
  <si>
    <t>Revêtements sols et muraux</t>
  </si>
  <si>
    <t>Sous-total, Revêtement sols et Muraux</t>
  </si>
  <si>
    <t>Travaux de peinture</t>
  </si>
  <si>
    <t>Peinture latex lavable sur mur intérieur (h:140cm)  en 02 couches</t>
  </si>
  <si>
    <t>TRAVAUX DE PLOMBERIE</t>
  </si>
  <si>
    <t>400.2.4.1</t>
  </si>
  <si>
    <t>Fo et po robinets pour  lave mains avec accessoires</t>
  </si>
  <si>
    <t>400.2.4.4</t>
  </si>
  <si>
    <t>Fo et Po Tuyau PVC + coude + Té diamètre 110 mm pour ventilation(évent) des fosses et accessoires (collier de fixation, moustiquaire)</t>
  </si>
  <si>
    <t>400.2.4.5</t>
  </si>
  <si>
    <t>Sous-total,  Plomberie</t>
  </si>
  <si>
    <t xml:space="preserve">MONTANT BLOC SANITAIRE  </t>
  </si>
  <si>
    <t>AMENAGEMENT EXTERIEUR</t>
  </si>
  <si>
    <t>F/P de panneau de visibilité métallique (100cm*200cm) y compris message sur panneau à définir par le maitre d'ouvrage à fixer un pignon d'une salle de classe.</t>
  </si>
  <si>
    <t xml:space="preserve">Fo &amp; Po gazons naturels  </t>
  </si>
  <si>
    <t>Sous-total, Aménagement extérieur</t>
  </si>
  <si>
    <t>MONTANT AMENAGEMENT EXTERIEUR</t>
  </si>
  <si>
    <t>EQUIPEMENTS</t>
  </si>
  <si>
    <t>Salle de classe</t>
  </si>
  <si>
    <t>Table  (150cm*80cm*75cm) enseignant  metallique ou bois</t>
  </si>
  <si>
    <t xml:space="preserve">Chaise enseignant (40cm*40cm*44/85cm) en bois </t>
  </si>
  <si>
    <t>Administration</t>
  </si>
  <si>
    <t>Table bureau  de 130*75*75, en bois blanc, peinture</t>
  </si>
  <si>
    <t>Table de réunion  de 200*100*75, en bois blanc</t>
  </si>
  <si>
    <t>Chaise bureau (dimensions) et visiteur (40cm*40cm*44/85cm)</t>
  </si>
  <si>
    <t xml:space="preserve">Meuble de rangement (200cm*195cm*51cm), 2 compartiments verticaux et 4 horizontaux, peinture, serrure, </t>
  </si>
  <si>
    <t>MONTANT EQUIPMENTS</t>
  </si>
  <si>
    <t xml:space="preserve">MONTANT  HORS TAXES D'UNE ECOLE PRIMAIRE  </t>
  </si>
  <si>
    <t xml:space="preserve">Installation et repli du chantier </t>
  </si>
  <si>
    <t>I</t>
  </si>
  <si>
    <t>II</t>
  </si>
  <si>
    <t>Fouille manuelle (0,40m*0,80m)</t>
  </si>
  <si>
    <t>Terrassement en remblais (ep.40cm) sous pavement et fouille   (compactage manuel  et arrosage) par couche successive de 10cm</t>
  </si>
  <si>
    <t>Fo et po de faux plafond  en triplex de 5 mm intérieur et extérieur sous gitage de chevron 5cm*5cm (maille de 60cm*80cm) + treillis de ventilation de comble y compris traitement anti-termite</t>
  </si>
  <si>
    <t>Fo et po porte  (80cm*260cm) métallique en tôles pleines sur tube rectangulaire de 40/60 y compris antirouille,  serrures de bonne qualité et 02 cadenasser.</t>
  </si>
  <si>
    <t xml:space="preserve">Fo et po fenêtre (160cm*80cm) métallique vitrée sur tube rectangulaire de 40/40 avec 2 ouverture extérieur avec imposte y compris antirouille,   target de blocage à 02 niveaux. </t>
  </si>
  <si>
    <t>Revêtement sol (Ep: 3cm)en ciment lissé</t>
  </si>
  <si>
    <t>Enduit  extérieur en mortier de ciment</t>
  </si>
  <si>
    <t xml:space="preserve">Préparation des surfaces </t>
  </si>
  <si>
    <t>Peinture latex lavable sur mur intérieur (h:260cm) en 02 couches</t>
  </si>
  <si>
    <t>Peinture lavable sur mur extérieur (hauteur: 2m)  en 02 couches</t>
  </si>
  <si>
    <t>Ardoisine noir d'eau sur tableau après préparation de surface au mastic en 02 couches</t>
  </si>
  <si>
    <t>Peinture à huile   sur mur extérieur (hauteur: 0,6m)  en 02 couches</t>
  </si>
  <si>
    <t>3.1.1</t>
  </si>
  <si>
    <t>Peinture labable sur mur extérieur (hauteur: 2m)  en 02 couches</t>
  </si>
  <si>
    <t>Peinture à huile sur mur extérieur (hauteur: 0,6m)  en 02 couches</t>
  </si>
  <si>
    <t>Fouille manuelle en masse (240cm*400cm*300cm)</t>
  </si>
  <si>
    <t>Maçonnerie de fondation (0,40m*1m) en Moellons pour fosse sèche</t>
  </si>
  <si>
    <t>Enduit sur le mur extérieur (Hauteur: 3,00m) en mortier de ciment</t>
  </si>
  <si>
    <t>Enduit intérieur (h:160cm) en mortier de ciment y compris ciment lissé</t>
  </si>
  <si>
    <t>Enduit intérieur (h:100cm) en mortier de ciment</t>
  </si>
  <si>
    <t>Préparation des surfaces</t>
  </si>
  <si>
    <t xml:space="preserve">Fo et po de WC turque </t>
  </si>
  <si>
    <t xml:space="preserve">Fo et Po d'un citerne thermo plastic alimentaire de 1000 litres, de forme cylindrique y compris accessoires (PVC de collecte des EP, raccordement avec les toilettes (lave mains), robinets, système de fermeture. </t>
  </si>
  <si>
    <t>3.1.2</t>
  </si>
  <si>
    <t>3.1.3</t>
  </si>
  <si>
    <t>3.2.1</t>
  </si>
  <si>
    <t>3.2.2</t>
  </si>
  <si>
    <t>3.2.3</t>
  </si>
  <si>
    <t>4.1.1</t>
  </si>
  <si>
    <t>4.1.2</t>
  </si>
  <si>
    <t>4.1.3</t>
  </si>
  <si>
    <t>4.2.1</t>
  </si>
  <si>
    <t>4.2.2</t>
  </si>
  <si>
    <t>4.2.3</t>
  </si>
  <si>
    <t>4.2.4</t>
  </si>
  <si>
    <t xml:space="preserve">Table-Banc  avec pupitre en bois (110cm*76cm*65cm/40cm) avec  pupitre type 1 , vernis et  assemblage par pointe, </t>
  </si>
  <si>
    <t>Reparation Maçonnerie de fondation en Moellons</t>
  </si>
  <si>
    <t>Reparation Maçonnerie en blocs creux vibré (15cm*20cm*40cm)</t>
  </si>
  <si>
    <t xml:space="preserve">Nivellement </t>
  </si>
  <si>
    <t>Reparation de faux plafond  en triplex de 5 mm intérieur et extérieur sous gitage de chevron 5cm*5cm (maille de 60cm*80cm) + treillis de ventilation de comble y compris traitement anti-termite</t>
  </si>
  <si>
    <t>Nivellement</t>
  </si>
  <si>
    <t>Reparation de la Maçonnerie en blocs creux vibré (15cm*20cm*40cm)</t>
  </si>
  <si>
    <t>reparation Charpenterie en bois traité au peint abois : ferme en madrier 5cm*10cm y compris bois de croix de saint André</t>
  </si>
  <si>
    <t xml:space="preserve">Reparation Couverture en tôles galvanisées  BG 28/3,05 m, type bac triondale de 7,5 kg/pièce </t>
  </si>
  <si>
    <t xml:space="preserve">Reparation Faux plafond  en triplex de 5 mm intérieur et extérieur </t>
  </si>
  <si>
    <t>BATIMENT Centre Polyvalent</t>
  </si>
  <si>
    <t>Fourniture et pose fermes doubles en madriers 5/15 traités contre les insectes et les fonges</t>
  </si>
  <si>
    <t>Fourniture et pose pannes en chevrons 5/5 traités contre les insectes et les fonges</t>
  </si>
  <si>
    <t>Fourniture et pose couverture en tôles Alu Zincs teintées en bleu Unicef</t>
  </si>
  <si>
    <t>Fo et Po Planches de rive l: 30 cm, épaisseur:  3 cm y compris Peinture Email</t>
  </si>
  <si>
    <t>Fourniture et pose tôles faitières</t>
  </si>
  <si>
    <t>Fourniture et Pose Gouttières métalliques, y compris tous les accessoires de fixation (attaches, fonds, naissances)</t>
  </si>
  <si>
    <t>Fourniture et Pose Descentes en tuyaux métallique , y compris tous les accessoires de fixation</t>
  </si>
  <si>
    <t>Fourniture et pose Porte Bois massif 90x210</t>
  </si>
  <si>
    <t>Fourniture et pose Fenêtre Métallique 110x100</t>
  </si>
  <si>
    <t>Fourniture et pose Porte Métallique double semi vitrée de 150 x 220 y compris Peinture Email sur menuiserie</t>
  </si>
  <si>
    <t>Enduit au mortier de ciment sur les murs extérieurs dosé 400 kg/m3 et intérieurs dosé 350 kg/m3 en 2 couches, épaisseur 2,5 cm</t>
  </si>
  <si>
    <t>Mince couche d'enduit tyrolien sur crépissage extérieur dosé à 400  kg/m³</t>
  </si>
  <si>
    <t>Fourniture et pose faux plafonds en multiplex ép.8 mm minimum+ lattes couvre-joints  y compris gitages en chevrons 7/7 et 5/5 et Peinture latex blanc sur faux plafond</t>
  </si>
  <si>
    <t xml:space="preserve">Peinture latex sur murs intérieurs  et extérieurs </t>
  </si>
  <si>
    <t>MONTANT D'UN BLOC Centre Polyvalent</t>
  </si>
  <si>
    <t>Table</t>
  </si>
  <si>
    <t>Chaise plastique</t>
  </si>
  <si>
    <t>Armoires</t>
  </si>
  <si>
    <t>Tableau blanc</t>
  </si>
  <si>
    <t>Vidéoprojecteur</t>
  </si>
  <si>
    <t>Ecran</t>
  </si>
  <si>
    <t>Système de sonorisation (amplificateur)</t>
  </si>
  <si>
    <t>Extincteur</t>
  </si>
  <si>
    <t>Poubelle</t>
  </si>
  <si>
    <t>MONTANT  HORS TAXES D'UN Centre Polyvalent</t>
  </si>
  <si>
    <t>6.2</t>
  </si>
  <si>
    <t>Entreprise</t>
  </si>
  <si>
    <t>Adresse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</si>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</sst>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masis MT Pro"/>
      <family val="1"/>
    </font>
    <font>
      <b/>
      <sz val="12"/>
      <color theme="0"/>
      <name val="Amasis MT Pro"/>
      <family val="1"/>
    </font>
    <font>
      <b/>
      <sz val="12"/>
      <name val="Amasis MT Pro"/>
      <family val="1"/>
    </font>
    <font>
      <sz val="12"/>
      <color theme="0"/>
      <name val="Amasis MT Pro"/>
      <family val="1"/>
    </font>
    <font>
      <sz val="12"/>
      <name val="Amasis MT Pro"/>
      <family val="1"/>
    </font>
    <font>
      <b/>
      <i/>
      <sz val="12"/>
      <color theme="0"/>
      <name val="Amasis MT Pro"/>
      <family val="1"/>
    </font>
    <font>
      <sz val="12"/>
      <color theme="1"/>
      <name val="Amasis MT Pro"/>
      <family val="1"/>
    </font>
    <font>
      <b/>
      <sz val="13"/>
      <color theme="0"/>
      <name val="Amasis MT Pro"/>
      <family val="1"/>
    </font>
    <font>
      <b/>
      <sz val="11"/>
      <color theme="1"/>
      <name val="Amasis MT Pro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rgb="FFFFFFFF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7" fillId="2" borderId="0" xfId="3" applyFont="1" applyFill="1" applyAlignment="1">
      <alignment vertical="center" wrapText="1"/>
    </xf>
    <xf numFmtId="164" fontId="7" fillId="2" borderId="0" xfId="3" applyFont="1" applyFill="1" applyBorder="1" applyAlignment="1">
      <alignment vertical="center" wrapText="1"/>
    </xf>
    <xf numFmtId="164" fontId="7" fillId="2" borderId="0" xfId="3" applyFont="1" applyFill="1" applyBorder="1" applyAlignment="1">
      <alignment vertical="center"/>
    </xf>
    <xf numFmtId="164" fontId="6" fillId="3" borderId="8" xfId="3" applyFont="1" applyFill="1" applyBorder="1" applyAlignment="1">
      <alignment vertical="center" wrapText="1"/>
    </xf>
    <xf numFmtId="164" fontId="6" fillId="3" borderId="9" xfId="3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/>
    </xf>
    <xf numFmtId="164" fontId="8" fillId="3" borderId="8" xfId="3" applyFont="1" applyFill="1" applyBorder="1" applyAlignment="1">
      <alignment vertical="center"/>
    </xf>
    <xf numFmtId="164" fontId="8" fillId="3" borderId="9" xfId="3" applyFont="1" applyFill="1" applyBorder="1" applyAlignment="1">
      <alignment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164" fontId="9" fillId="2" borderId="11" xfId="3" applyFont="1" applyFill="1" applyBorder="1" applyAlignment="1">
      <alignment vertical="center" wrapText="1"/>
    </xf>
    <xf numFmtId="164" fontId="9" fillId="2" borderId="12" xfId="3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164" fontId="9" fillId="2" borderId="14" xfId="3" applyFont="1" applyFill="1" applyBorder="1" applyAlignment="1">
      <alignment vertical="center" wrapText="1"/>
    </xf>
    <xf numFmtId="164" fontId="9" fillId="2" borderId="15" xfId="3" applyFont="1" applyFill="1" applyBorder="1" applyAlignment="1">
      <alignment vertical="center" wrapText="1"/>
    </xf>
    <xf numFmtId="164" fontId="7" fillId="4" borderId="6" xfId="3" applyFont="1" applyFill="1" applyBorder="1" applyAlignment="1">
      <alignment vertical="center" wrapText="1"/>
    </xf>
    <xf numFmtId="164" fontId="6" fillId="5" borderId="6" xfId="3" applyFont="1" applyFill="1" applyBorder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164" fontId="10" fillId="2" borderId="0" xfId="3" applyFont="1" applyFill="1" applyBorder="1" applyAlignment="1">
      <alignment vertical="center" wrapText="1"/>
    </xf>
    <xf numFmtId="164" fontId="6" fillId="2" borderId="0" xfId="3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164" fontId="9" fillId="2" borderId="0" xfId="3" applyFont="1" applyFill="1" applyBorder="1" applyAlignment="1">
      <alignment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164" fontId="8" fillId="3" borderId="20" xfId="3" applyFont="1" applyFill="1" applyBorder="1" applyAlignment="1">
      <alignment vertical="center" wrapText="1"/>
    </xf>
    <xf numFmtId="164" fontId="8" fillId="3" borderId="21" xfId="3" applyFont="1" applyFill="1" applyBorder="1" applyAlignment="1">
      <alignment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horizontal="center" vertical="center" wrapText="1"/>
    </xf>
    <xf numFmtId="164" fontId="8" fillId="3" borderId="23" xfId="3" applyFont="1" applyFill="1" applyBorder="1" applyAlignment="1">
      <alignment vertical="center" wrapText="1"/>
    </xf>
    <xf numFmtId="164" fontId="8" fillId="3" borderId="24" xfId="3" applyFont="1" applyFill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horizontal="center" vertical="center" wrapText="1"/>
    </xf>
    <xf numFmtId="164" fontId="9" fillId="2" borderId="26" xfId="3" applyFont="1" applyFill="1" applyBorder="1" applyAlignment="1">
      <alignment vertical="center" wrapText="1"/>
    </xf>
    <xf numFmtId="164" fontId="9" fillId="2" borderId="27" xfId="3" applyFont="1" applyFill="1" applyBorder="1" applyAlignment="1">
      <alignment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9" fillId="2" borderId="11" xfId="0" applyFont="1" applyFill="1" applyBorder="1" applyAlignment="1">
      <alignment vertical="top" wrapText="1"/>
    </xf>
    <xf numFmtId="164" fontId="9" fillId="2" borderId="26" xfId="3" applyFont="1" applyFill="1" applyBorder="1" applyAlignment="1" applyProtection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164" fontId="8" fillId="3" borderId="8" xfId="3" applyFont="1" applyFill="1" applyBorder="1" applyAlignment="1">
      <alignment vertical="center" wrapText="1"/>
    </xf>
    <xf numFmtId="164" fontId="8" fillId="3" borderId="9" xfId="3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4" fontId="6" fillId="3" borderId="8" xfId="3" applyFont="1" applyFill="1" applyBorder="1" applyAlignment="1">
      <alignment horizontal="center"/>
    </xf>
    <xf numFmtId="164" fontId="6" fillId="3" borderId="9" xfId="3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0" fontId="7" fillId="6" borderId="39" xfId="0" applyFont="1" applyFill="1" applyBorder="1" applyAlignment="1">
      <alignment vertical="center" wrapText="1"/>
    </xf>
    <xf numFmtId="164" fontId="7" fillId="6" borderId="39" xfId="3" applyFont="1" applyFill="1" applyBorder="1" applyAlignment="1">
      <alignment vertical="center" wrapText="1"/>
    </xf>
    <xf numFmtId="164" fontId="7" fillId="6" borderId="40" xfId="3" applyFont="1" applyFill="1" applyBorder="1" applyAlignment="1">
      <alignment vertical="center" wrapText="1"/>
    </xf>
    <xf numFmtId="0" fontId="9" fillId="7" borderId="26" xfId="0" applyFont="1" applyFill="1" applyBorder="1" applyAlignment="1">
      <alignment horizontal="left" vertical="center" wrapText="1"/>
    </xf>
    <xf numFmtId="164" fontId="9" fillId="2" borderId="26" xfId="3" applyFont="1" applyFill="1" applyBorder="1" applyAlignment="1">
      <alignment horizontal="center" vertical="center" wrapText="1"/>
    </xf>
    <xf numFmtId="164" fontId="9" fillId="2" borderId="27" xfId="3" applyFont="1" applyFill="1" applyBorder="1" applyAlignment="1">
      <alignment horizontal="right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164" fontId="9" fillId="2" borderId="29" xfId="3" applyFont="1" applyFill="1" applyBorder="1" applyAlignment="1">
      <alignment horizontal="center" vertical="center" wrapText="1"/>
    </xf>
    <xf numFmtId="164" fontId="9" fillId="2" borderId="30" xfId="3" applyFont="1" applyFill="1" applyBorder="1" applyAlignment="1">
      <alignment horizontal="right" vertical="center" wrapText="1"/>
    </xf>
    <xf numFmtId="164" fontId="6" fillId="3" borderId="6" xfId="3" applyFont="1" applyFill="1" applyBorder="1" applyAlignment="1">
      <alignment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3" applyFont="1" applyFill="1" applyBorder="1" applyAlignment="1">
      <alignment horizontal="center" vertical="center" wrapText="1"/>
    </xf>
    <xf numFmtId="164" fontId="9" fillId="2" borderId="42" xfId="3" applyFont="1" applyFill="1" applyBorder="1" applyAlignment="1">
      <alignment horizontal="center" vertical="center" wrapText="1"/>
    </xf>
    <xf numFmtId="164" fontId="9" fillId="2" borderId="43" xfId="3" applyFont="1" applyFill="1" applyBorder="1" applyAlignment="1">
      <alignment horizontal="right" vertical="center" wrapText="1"/>
    </xf>
    <xf numFmtId="164" fontId="12" fillId="3" borderId="21" xfId="3" applyFont="1" applyFill="1" applyBorder="1" applyAlignment="1">
      <alignment vertical="center" wrapText="1"/>
    </xf>
    <xf numFmtId="164" fontId="9" fillId="2" borderId="0" xfId="3" applyFont="1" applyFill="1" applyBorder="1" applyAlignment="1">
      <alignment vertical="center" wrapText="1"/>
    </xf>
    <xf numFmtId="164" fontId="9" fillId="2" borderId="44" xfId="3" applyFont="1" applyFill="1" applyBorder="1" applyAlignment="1">
      <alignment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164" fontId="2" fillId="0" borderId="45" xfId="3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164" fontId="2" fillId="0" borderId="47" xfId="3" applyFont="1" applyBorder="1" applyAlignment="1">
      <alignment horizontal="center" vertical="center"/>
    </xf>
    <xf numFmtId="0" fontId="2" fillId="0" borderId="48" xfId="0" applyFont="1" applyBorder="1" applyAlignment="1">
      <alignment vertical="center" wrapText="1"/>
    </xf>
    <xf numFmtId="164" fontId="2" fillId="0" borderId="47" xfId="3" applyFont="1" applyFill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164" fontId="2" fillId="0" borderId="1" xfId="3" applyFont="1" applyBorder="1" applyAlignment="1">
      <alignment horizontal="center" vertical="center"/>
    </xf>
    <xf numFmtId="0" fontId="2" fillId="0" borderId="45" xfId="0" applyFont="1" applyBorder="1" applyAlignment="1">
      <alignment horizontal="right" vertical="center"/>
    </xf>
    <xf numFmtId="164" fontId="2" fillId="0" borderId="45" xfId="3" applyFont="1" applyFill="1" applyBorder="1" applyAlignment="1">
      <alignment horizontal="right" vertical="center"/>
    </xf>
    <xf numFmtId="0" fontId="2" fillId="0" borderId="0" xfId="0" applyFont="1"/>
    <xf numFmtId="0" fontId="2" fillId="0" borderId="45" xfId="0" applyFont="1" applyBorder="1" applyAlignment="1">
      <alignment vertical="center" wrapText="1"/>
    </xf>
    <xf numFmtId="164" fontId="4" fillId="0" borderId="45" xfId="3" applyFont="1" applyBorder="1" applyAlignment="1">
      <alignment horizontal="center" vertical="center"/>
    </xf>
    <xf numFmtId="0" fontId="7" fillId="2" borderId="31" xfId="0" applyFont="1" applyFill="1" applyBorder="1" applyAlignment="1">
      <alignment horizontal="right" vertical="center" wrapText="1"/>
    </xf>
    <xf numFmtId="0" fontId="7" fillId="2" borderId="32" xfId="0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horizontal="right" vertical="center" wrapText="1"/>
    </xf>
    <xf numFmtId="0" fontId="10" fillId="5" borderId="8" xfId="0" applyFont="1" applyFill="1" applyBorder="1" applyAlignment="1">
      <alignment horizontal="right" vertical="center" wrapText="1"/>
    </xf>
    <xf numFmtId="0" fontId="10" fillId="5" borderId="17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1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4">
    <cellStyle name="Comma" xfId="3" builtinId="3"/>
    <cellStyle name="Normal" xfId="0" builtinId="0"/>
    <cellStyle name="Normal 2" xfId="2" xr:uid="{8F738675-443E-4293-BE7A-CD991778562C}"/>
    <cellStyle name="Normal 3" xfId="1" xr:uid="{AE0F5F59-046B-4AF7-8C05-9122EAADB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D124-C5C4-4B45-8F3D-A211CAEA15F4}">
  <dimension ref="A1:F197"/>
  <sheetViews>
    <sheetView tabSelected="1" zoomScale="75" zoomScaleNormal="75" workbookViewId="0">
      <selection activeCell="A2" sqref="A2"/>
    </sheetView>
  </sheetViews>
  <sheetFormatPr defaultColWidth="10.90625" defaultRowHeight="14.5" x14ac:dyDescent="0.35"/>
  <cols>
    <col min="1" max="1" width="11.90625" customWidth="1"/>
    <col min="2" max="2" width="50.1796875" customWidth="1"/>
    <col min="3" max="3" width="11.453125"/>
    <col min="4" max="4" width="11.1796875" customWidth="1"/>
    <col min="5" max="5" width="20" customWidth="1"/>
    <col min="6" max="6" width="18.54296875" customWidth="1"/>
  </cols>
  <sheetData>
    <row r="1" spans="1:6" ht="15" x14ac:dyDescent="0.4">
      <c r="A1" s="137" t="s">
        <v>213</v>
      </c>
      <c r="B1" s="138"/>
      <c r="C1" s="139"/>
      <c r="D1" s="139"/>
      <c r="E1" s="139"/>
      <c r="F1" s="2"/>
    </row>
    <row r="2" spans="1:6" ht="15" x14ac:dyDescent="0.4">
      <c r="A2" s="137" t="s">
        <v>215</v>
      </c>
      <c r="B2" s="138"/>
      <c r="C2" s="139"/>
      <c r="D2" s="139"/>
      <c r="E2" s="139"/>
      <c r="F2" s="2"/>
    </row>
    <row r="3" spans="1:6" ht="15.5" x14ac:dyDescent="0.4">
      <c r="A3" s="137" t="s">
        <v>214</v>
      </c>
      <c r="B3" s="138"/>
      <c r="C3" s="139"/>
      <c r="D3" s="139"/>
      <c r="E3" s="139"/>
      <c r="F3" s="7"/>
    </row>
    <row r="4" spans="1:6" x14ac:dyDescent="0.35">
      <c r="A4" s="2"/>
      <c r="B4" s="2"/>
      <c r="C4" s="2"/>
      <c r="D4" s="2"/>
      <c r="E4" s="2"/>
      <c r="F4" s="2"/>
    </row>
    <row r="5" spans="1:6" ht="16" thickBot="1" x14ac:dyDescent="0.4">
      <c r="A5" s="5"/>
      <c r="B5" s="5"/>
      <c r="C5" s="5"/>
      <c r="D5" s="6"/>
      <c r="E5" s="7"/>
      <c r="F5" s="7"/>
    </row>
    <row r="6" spans="1:6" ht="16" thickBot="1" x14ac:dyDescent="0.4">
      <c r="A6" s="128" t="s">
        <v>17</v>
      </c>
      <c r="B6" s="129"/>
      <c r="C6" s="129"/>
      <c r="D6" s="129"/>
      <c r="E6" s="129"/>
      <c r="F6" s="130"/>
    </row>
    <row r="7" spans="1:6" ht="16" thickBot="1" x14ac:dyDescent="0.4">
      <c r="A7" s="5"/>
      <c r="B7" s="5"/>
      <c r="C7" s="5"/>
      <c r="D7" s="7"/>
      <c r="E7" s="8"/>
      <c r="F7" s="8"/>
    </row>
    <row r="8" spans="1:6" ht="16" thickBot="1" x14ac:dyDescent="0.4">
      <c r="A8" s="3" t="s">
        <v>0</v>
      </c>
      <c r="B8" s="4" t="s">
        <v>18</v>
      </c>
      <c r="C8" s="4" t="s">
        <v>19</v>
      </c>
      <c r="D8" s="9" t="s">
        <v>20</v>
      </c>
      <c r="E8" s="9" t="s">
        <v>21</v>
      </c>
      <c r="F8" s="10" t="s">
        <v>22</v>
      </c>
    </row>
    <row r="9" spans="1:6" ht="31.5" thickBot="1" x14ac:dyDescent="0.4">
      <c r="A9" s="11" t="s">
        <v>139</v>
      </c>
      <c r="B9" s="12" t="s">
        <v>23</v>
      </c>
      <c r="C9" s="13"/>
      <c r="D9" s="14"/>
      <c r="E9" s="14"/>
      <c r="F9" s="15"/>
    </row>
    <row r="10" spans="1:6" ht="16" x14ac:dyDescent="0.35">
      <c r="A10" s="16">
        <v>1</v>
      </c>
      <c r="B10" s="17" t="s">
        <v>138</v>
      </c>
      <c r="C10" s="18" t="s">
        <v>24</v>
      </c>
      <c r="D10" s="19">
        <v>1</v>
      </c>
      <c r="E10" s="19"/>
      <c r="F10" s="20">
        <f>D10*E10</f>
        <v>0</v>
      </c>
    </row>
    <row r="11" spans="1:6" ht="32.5" thickBot="1" x14ac:dyDescent="0.4">
      <c r="A11" s="21">
        <v>2</v>
      </c>
      <c r="B11" s="22" t="s">
        <v>25</v>
      </c>
      <c r="C11" s="23" t="s">
        <v>7</v>
      </c>
      <c r="D11" s="24">
        <v>3600</v>
      </c>
      <c r="E11" s="24"/>
      <c r="F11" s="25">
        <f>D11*E11</f>
        <v>0</v>
      </c>
    </row>
    <row r="12" spans="1:6" ht="16" thickBot="1" x14ac:dyDescent="0.4">
      <c r="A12" s="131" t="s">
        <v>26</v>
      </c>
      <c r="B12" s="132"/>
      <c r="C12" s="132"/>
      <c r="D12" s="132"/>
      <c r="E12" s="132"/>
      <c r="F12" s="26">
        <f>SUM(F10:F11)</f>
        <v>0</v>
      </c>
    </row>
    <row r="13" spans="1:6" ht="16.5" thickBot="1" x14ac:dyDescent="0.4">
      <c r="A13" s="133" t="s">
        <v>27</v>
      </c>
      <c r="B13" s="134"/>
      <c r="C13" s="134"/>
      <c r="D13" s="134"/>
      <c r="E13" s="135"/>
      <c r="F13" s="27">
        <f>F12</f>
        <v>0</v>
      </c>
    </row>
    <row r="14" spans="1:6" ht="16.5" thickBot="1" x14ac:dyDescent="0.4">
      <c r="A14" s="28"/>
      <c r="B14" s="29"/>
      <c r="C14" s="29"/>
      <c r="D14" s="30"/>
      <c r="E14" s="30"/>
      <c r="F14" s="31"/>
    </row>
    <row r="15" spans="1:6" ht="16.5" thickBot="1" x14ac:dyDescent="0.4">
      <c r="A15" s="11" t="s">
        <v>140</v>
      </c>
      <c r="B15" s="116" t="s">
        <v>28</v>
      </c>
      <c r="C15" s="117"/>
      <c r="D15" s="117"/>
      <c r="E15" s="118"/>
      <c r="F15" s="15"/>
    </row>
    <row r="16" spans="1:6" ht="16.5" thickBot="1" x14ac:dyDescent="0.4">
      <c r="A16" s="32"/>
      <c r="B16" s="33"/>
      <c r="C16" s="33"/>
      <c r="D16" s="7"/>
      <c r="E16" s="7"/>
      <c r="F16" s="34"/>
    </row>
    <row r="17" spans="1:6" ht="16" x14ac:dyDescent="0.35">
      <c r="A17" s="35">
        <v>1</v>
      </c>
      <c r="B17" s="36" t="s">
        <v>29</v>
      </c>
      <c r="C17" s="37"/>
      <c r="D17" s="38"/>
      <c r="E17" s="38"/>
      <c r="F17" s="39"/>
    </row>
    <row r="18" spans="1:6" ht="16.5" thickBot="1" x14ac:dyDescent="0.4">
      <c r="A18" s="40" t="s">
        <v>2</v>
      </c>
      <c r="B18" s="41" t="s">
        <v>30</v>
      </c>
      <c r="C18" s="42"/>
      <c r="D18" s="43"/>
      <c r="E18" s="43"/>
      <c r="F18" s="44"/>
    </row>
    <row r="19" spans="1:6" ht="16" x14ac:dyDescent="0.35">
      <c r="A19" s="16">
        <v>1</v>
      </c>
      <c r="B19" s="17" t="s">
        <v>141</v>
      </c>
      <c r="C19" s="18" t="s">
        <v>31</v>
      </c>
      <c r="D19" s="19">
        <v>38.92</v>
      </c>
      <c r="E19" s="19"/>
      <c r="F19" s="20">
        <f t="shared" ref="F19:F24" si="0">D19*E19</f>
        <v>0</v>
      </c>
    </row>
    <row r="20" spans="1:6" ht="32" x14ac:dyDescent="0.35">
      <c r="A20" s="45">
        <v>2</v>
      </c>
      <c r="B20" s="46" t="s">
        <v>32</v>
      </c>
      <c r="C20" s="47" t="s">
        <v>31</v>
      </c>
      <c r="D20" s="48">
        <v>2.4300000000000002</v>
      </c>
      <c r="E20" s="48"/>
      <c r="F20" s="49">
        <f t="shared" si="0"/>
        <v>0</v>
      </c>
    </row>
    <row r="21" spans="1:6" ht="16" x14ac:dyDescent="0.35">
      <c r="A21" s="45">
        <v>3</v>
      </c>
      <c r="B21" s="46" t="s">
        <v>33</v>
      </c>
      <c r="C21" s="47" t="s">
        <v>31</v>
      </c>
      <c r="D21" s="48">
        <v>26.47</v>
      </c>
      <c r="E21" s="48"/>
      <c r="F21" s="49">
        <f t="shared" si="0"/>
        <v>0</v>
      </c>
    </row>
    <row r="22" spans="1:6" ht="32" x14ac:dyDescent="0.35">
      <c r="A22" s="45">
        <v>4</v>
      </c>
      <c r="B22" s="46" t="s">
        <v>34</v>
      </c>
      <c r="C22" s="47" t="s">
        <v>31</v>
      </c>
      <c r="D22" s="48">
        <v>2.02</v>
      </c>
      <c r="E22" s="48"/>
      <c r="F22" s="49">
        <f t="shared" si="0"/>
        <v>0</v>
      </c>
    </row>
    <row r="23" spans="1:6" ht="48" x14ac:dyDescent="0.35">
      <c r="A23" s="45">
        <v>5</v>
      </c>
      <c r="B23" s="46" t="s">
        <v>35</v>
      </c>
      <c r="C23" s="47" t="s">
        <v>31</v>
      </c>
      <c r="D23" s="48">
        <v>2.27</v>
      </c>
      <c r="E23" s="48"/>
      <c r="F23" s="49">
        <f t="shared" si="0"/>
        <v>0</v>
      </c>
    </row>
    <row r="24" spans="1:6" ht="48.5" thickBot="1" x14ac:dyDescent="0.4">
      <c r="A24" s="45">
        <v>6</v>
      </c>
      <c r="B24" s="46" t="s">
        <v>142</v>
      </c>
      <c r="C24" s="47" t="s">
        <v>31</v>
      </c>
      <c r="D24" s="48">
        <v>85.42</v>
      </c>
      <c r="E24" s="48"/>
      <c r="F24" s="49">
        <f t="shared" si="0"/>
        <v>0</v>
      </c>
    </row>
    <row r="25" spans="1:6" ht="16" thickBot="1" x14ac:dyDescent="0.4">
      <c r="A25" s="125" t="s">
        <v>36</v>
      </c>
      <c r="B25" s="126"/>
      <c r="C25" s="126"/>
      <c r="D25" s="126"/>
      <c r="E25" s="136"/>
      <c r="F25" s="26">
        <f>SUM(F19:F24)</f>
        <v>0</v>
      </c>
    </row>
    <row r="26" spans="1:6" ht="16" thickBot="1" x14ac:dyDescent="0.4">
      <c r="A26" s="52"/>
      <c r="B26" s="52"/>
      <c r="C26" s="52"/>
      <c r="D26" s="7"/>
      <c r="E26" s="7"/>
      <c r="F26" s="7"/>
    </row>
    <row r="27" spans="1:6" ht="16" thickBot="1" x14ac:dyDescent="0.4">
      <c r="A27" s="3" t="s">
        <v>3</v>
      </c>
      <c r="B27" s="12" t="s">
        <v>37</v>
      </c>
      <c r="C27" s="4"/>
      <c r="D27" s="9"/>
      <c r="E27" s="9"/>
      <c r="F27" s="10"/>
    </row>
    <row r="28" spans="1:6" ht="32" x14ac:dyDescent="0.35">
      <c r="A28" s="16">
        <v>1</v>
      </c>
      <c r="B28" s="53" t="s">
        <v>38</v>
      </c>
      <c r="C28" s="18" t="s">
        <v>31</v>
      </c>
      <c r="D28" s="19">
        <v>43.39</v>
      </c>
      <c r="E28" s="19"/>
      <c r="F28" s="20">
        <f>D28*E28</f>
        <v>0</v>
      </c>
    </row>
    <row r="29" spans="1:6" ht="32" x14ac:dyDescent="0.35">
      <c r="A29" s="45">
        <v>2</v>
      </c>
      <c r="B29" s="46" t="s">
        <v>39</v>
      </c>
      <c r="C29" s="47" t="s">
        <v>31</v>
      </c>
      <c r="D29" s="48">
        <v>1.69</v>
      </c>
      <c r="E29" s="48"/>
      <c r="F29" s="49">
        <f>D29*E29</f>
        <v>0</v>
      </c>
    </row>
    <row r="30" spans="1:6" ht="32" x14ac:dyDescent="0.35">
      <c r="A30" s="45">
        <v>3</v>
      </c>
      <c r="B30" s="46" t="s">
        <v>40</v>
      </c>
      <c r="C30" s="47" t="s">
        <v>31</v>
      </c>
      <c r="D30" s="48">
        <v>1.22</v>
      </c>
      <c r="E30" s="54"/>
      <c r="F30" s="49">
        <f>D30*E30</f>
        <v>0</v>
      </c>
    </row>
    <row r="31" spans="1:6" ht="32.5" thickBot="1" x14ac:dyDescent="0.4">
      <c r="A31" s="45">
        <v>4</v>
      </c>
      <c r="B31" s="46" t="s">
        <v>41</v>
      </c>
      <c r="C31" s="47" t="s">
        <v>31</v>
      </c>
      <c r="D31" s="48">
        <v>1.82</v>
      </c>
      <c r="E31" s="54"/>
      <c r="F31" s="49">
        <f>D31*E31</f>
        <v>0</v>
      </c>
    </row>
    <row r="32" spans="1:6" ht="16" thickBot="1" x14ac:dyDescent="0.4">
      <c r="A32" s="125" t="s">
        <v>42</v>
      </c>
      <c r="B32" s="126"/>
      <c r="C32" s="126"/>
      <c r="D32" s="126"/>
      <c r="E32" s="126"/>
      <c r="F32" s="26">
        <f>SUM(F28:F31)</f>
        <v>0</v>
      </c>
    </row>
    <row r="33" spans="1:6" ht="16" thickBot="1" x14ac:dyDescent="0.4">
      <c r="A33" s="52"/>
      <c r="B33" s="52"/>
      <c r="C33" s="52"/>
      <c r="D33" s="7"/>
      <c r="E33" s="7"/>
      <c r="F33" s="7"/>
    </row>
    <row r="34" spans="1:6" ht="16.5" thickBot="1" x14ac:dyDescent="0.4">
      <c r="A34" s="3" t="s">
        <v>4</v>
      </c>
      <c r="B34" s="12" t="s">
        <v>43</v>
      </c>
      <c r="C34" s="55"/>
      <c r="D34" s="56"/>
      <c r="E34" s="56"/>
      <c r="F34" s="57"/>
    </row>
    <row r="35" spans="1:6" ht="80" x14ac:dyDescent="0.35">
      <c r="A35" s="16">
        <v>1</v>
      </c>
      <c r="B35" s="17" t="s">
        <v>143</v>
      </c>
      <c r="C35" s="18" t="s">
        <v>7</v>
      </c>
      <c r="D35" s="19">
        <v>250</v>
      </c>
      <c r="E35" s="19"/>
      <c r="F35" s="20">
        <f t="shared" ref="F35:F40" si="1">D35*E35</f>
        <v>0</v>
      </c>
    </row>
    <row r="36" spans="1:6" ht="48" x14ac:dyDescent="0.35">
      <c r="A36" s="45">
        <v>2</v>
      </c>
      <c r="B36" s="46" t="s">
        <v>44</v>
      </c>
      <c r="C36" s="47" t="s">
        <v>31</v>
      </c>
      <c r="D36" s="48">
        <v>1.5</v>
      </c>
      <c r="E36" s="48"/>
      <c r="F36" s="49">
        <f t="shared" si="1"/>
        <v>0</v>
      </c>
    </row>
    <row r="37" spans="1:6" ht="32" x14ac:dyDescent="0.35">
      <c r="A37" s="45">
        <v>3</v>
      </c>
      <c r="B37" s="46" t="s">
        <v>45</v>
      </c>
      <c r="C37" s="47" t="s">
        <v>31</v>
      </c>
      <c r="D37" s="48">
        <v>1.3</v>
      </c>
      <c r="E37" s="48"/>
      <c r="F37" s="49">
        <f t="shared" si="1"/>
        <v>0</v>
      </c>
    </row>
    <row r="38" spans="1:6" ht="32" x14ac:dyDescent="0.35">
      <c r="A38" s="45">
        <v>4</v>
      </c>
      <c r="B38" s="46" t="s">
        <v>46</v>
      </c>
      <c r="C38" s="47" t="s">
        <v>7</v>
      </c>
      <c r="D38" s="48">
        <v>343.98</v>
      </c>
      <c r="E38" s="48"/>
      <c r="F38" s="49">
        <f t="shared" si="1"/>
        <v>0</v>
      </c>
    </row>
    <row r="39" spans="1:6" ht="32" x14ac:dyDescent="0.35">
      <c r="A39" s="45">
        <v>5</v>
      </c>
      <c r="B39" s="46" t="s">
        <v>47</v>
      </c>
      <c r="C39" s="47" t="s">
        <v>12</v>
      </c>
      <c r="D39" s="48">
        <v>79.8</v>
      </c>
      <c r="E39" s="48"/>
      <c r="F39" s="49">
        <f t="shared" si="1"/>
        <v>0</v>
      </c>
    </row>
    <row r="40" spans="1:6" ht="32.5" thickBot="1" x14ac:dyDescent="0.4">
      <c r="A40" s="21">
        <v>6</v>
      </c>
      <c r="B40" s="58" t="s">
        <v>48</v>
      </c>
      <c r="C40" s="23" t="s">
        <v>12</v>
      </c>
      <c r="D40" s="24">
        <v>26.1</v>
      </c>
      <c r="E40" s="24"/>
      <c r="F40" s="25">
        <f t="shared" si="1"/>
        <v>0</v>
      </c>
    </row>
    <row r="41" spans="1:6" ht="16" thickBot="1" x14ac:dyDescent="0.4">
      <c r="A41" s="108" t="s">
        <v>49</v>
      </c>
      <c r="B41" s="109"/>
      <c r="C41" s="109"/>
      <c r="D41" s="109"/>
      <c r="E41" s="109"/>
      <c r="F41" s="26">
        <f>SUM(F35:F40)</f>
        <v>0</v>
      </c>
    </row>
    <row r="42" spans="1:6" ht="16" thickBot="1" x14ac:dyDescent="0.4">
      <c r="A42" s="52"/>
      <c r="B42" s="52"/>
      <c r="C42" s="52"/>
      <c r="D42" s="7"/>
      <c r="E42" s="7"/>
      <c r="F42" s="7"/>
    </row>
    <row r="43" spans="1:6" ht="16" x14ac:dyDescent="0.35">
      <c r="A43" s="35">
        <v>2</v>
      </c>
      <c r="B43" s="36" t="s">
        <v>50</v>
      </c>
      <c r="C43" s="37"/>
      <c r="D43" s="38"/>
      <c r="E43" s="38"/>
      <c r="F43" s="39"/>
    </row>
    <row r="44" spans="1:6" ht="16.5" thickBot="1" x14ac:dyDescent="0.4">
      <c r="A44" s="40" t="s">
        <v>6</v>
      </c>
      <c r="B44" s="41" t="s">
        <v>51</v>
      </c>
      <c r="C44" s="42"/>
      <c r="D44" s="43"/>
      <c r="E44" s="43"/>
      <c r="F44" s="44"/>
    </row>
    <row r="45" spans="1:6" ht="64" x14ac:dyDescent="0.35">
      <c r="A45" s="16">
        <v>1</v>
      </c>
      <c r="B45" s="17" t="s">
        <v>144</v>
      </c>
      <c r="C45" s="18" t="s">
        <v>52</v>
      </c>
      <c r="D45" s="19">
        <v>3</v>
      </c>
      <c r="E45" s="19"/>
      <c r="F45" s="20">
        <f>D45*E45</f>
        <v>0</v>
      </c>
    </row>
    <row r="46" spans="1:6" ht="64.5" thickBot="1" x14ac:dyDescent="0.4">
      <c r="A46" s="45">
        <v>2</v>
      </c>
      <c r="B46" s="46" t="s">
        <v>145</v>
      </c>
      <c r="C46" s="47" t="s">
        <v>52</v>
      </c>
      <c r="D46" s="48">
        <v>21</v>
      </c>
      <c r="E46" s="48"/>
      <c r="F46" s="49">
        <f>D46*E46</f>
        <v>0</v>
      </c>
    </row>
    <row r="47" spans="1:6" ht="16" thickBot="1" x14ac:dyDescent="0.4">
      <c r="A47" s="108" t="s">
        <v>53</v>
      </c>
      <c r="B47" s="109"/>
      <c r="C47" s="109"/>
      <c r="D47" s="109"/>
      <c r="E47" s="109"/>
      <c r="F47" s="26">
        <f>SUM(F45:F46)</f>
        <v>0</v>
      </c>
    </row>
    <row r="48" spans="1:6" ht="16" thickBot="1" x14ac:dyDescent="0.4">
      <c r="A48" s="52"/>
      <c r="B48" s="52"/>
      <c r="C48" s="52"/>
      <c r="D48" s="7"/>
      <c r="E48" s="7"/>
      <c r="F48" s="7"/>
    </row>
    <row r="49" spans="1:6" ht="16.5" thickBot="1" x14ac:dyDescent="0.4">
      <c r="A49" s="3" t="s">
        <v>8</v>
      </c>
      <c r="B49" s="12" t="s">
        <v>54</v>
      </c>
      <c r="C49" s="55"/>
      <c r="D49" s="56"/>
      <c r="E49" s="56"/>
      <c r="F49" s="57"/>
    </row>
    <row r="50" spans="1:6" ht="16" x14ac:dyDescent="0.35">
      <c r="A50" s="16">
        <v>1</v>
      </c>
      <c r="B50" s="17" t="s">
        <v>146</v>
      </c>
      <c r="C50" s="18" t="s">
        <v>7</v>
      </c>
      <c r="D50" s="19">
        <f>8*7*4</f>
        <v>224</v>
      </c>
      <c r="E50" s="19"/>
      <c r="F50" s="20">
        <f>D50*E50</f>
        <v>0</v>
      </c>
    </row>
    <row r="51" spans="1:6" ht="16" x14ac:dyDescent="0.35">
      <c r="A51" s="45">
        <v>2</v>
      </c>
      <c r="B51" s="46" t="s">
        <v>55</v>
      </c>
      <c r="C51" s="47" t="s">
        <v>7</v>
      </c>
      <c r="D51" s="48">
        <v>275</v>
      </c>
      <c r="E51" s="48"/>
      <c r="F51" s="49">
        <f>D51*E51</f>
        <v>0</v>
      </c>
    </row>
    <row r="52" spans="1:6" ht="32" x14ac:dyDescent="0.35">
      <c r="A52" s="45">
        <v>3</v>
      </c>
      <c r="B52" s="46" t="s">
        <v>56</v>
      </c>
      <c r="C52" s="47" t="s">
        <v>7</v>
      </c>
      <c r="D52" s="48">
        <v>21</v>
      </c>
      <c r="E52" s="48"/>
      <c r="F52" s="49">
        <f>D52*E52</f>
        <v>0</v>
      </c>
    </row>
    <row r="53" spans="1:6" ht="16.5" thickBot="1" x14ac:dyDescent="0.4">
      <c r="A53" s="45">
        <v>4</v>
      </c>
      <c r="B53" s="46" t="s">
        <v>147</v>
      </c>
      <c r="C53" s="47" t="s">
        <v>7</v>
      </c>
      <c r="D53" s="48">
        <f>132.4+99.3</f>
        <v>231.7</v>
      </c>
      <c r="E53" s="48"/>
      <c r="F53" s="49">
        <f>D53*E53</f>
        <v>0</v>
      </c>
    </row>
    <row r="54" spans="1:6" ht="16" thickBot="1" x14ac:dyDescent="0.4">
      <c r="A54" s="125" t="s">
        <v>58</v>
      </c>
      <c r="B54" s="126"/>
      <c r="C54" s="126"/>
      <c r="D54" s="126"/>
      <c r="E54" s="126"/>
      <c r="F54" s="26">
        <f>SUM(F50:F53)</f>
        <v>0</v>
      </c>
    </row>
    <row r="55" spans="1:6" ht="16" thickBot="1" x14ac:dyDescent="0.4">
      <c r="A55" s="52"/>
      <c r="B55" s="52"/>
      <c r="C55" s="52"/>
      <c r="D55" s="7"/>
      <c r="E55" s="7"/>
      <c r="F55" s="7"/>
    </row>
    <row r="56" spans="1:6" ht="16.5" thickBot="1" x14ac:dyDescent="0.4">
      <c r="A56" s="3" t="s">
        <v>9</v>
      </c>
      <c r="B56" s="12" t="s">
        <v>59</v>
      </c>
      <c r="C56" s="55"/>
      <c r="D56" s="56"/>
      <c r="E56" s="56"/>
      <c r="F56" s="57"/>
    </row>
    <row r="57" spans="1:6" ht="16" x14ac:dyDescent="0.35">
      <c r="A57" s="16">
        <v>1</v>
      </c>
      <c r="B57" s="17" t="s">
        <v>148</v>
      </c>
      <c r="C57" s="18" t="s">
        <v>7</v>
      </c>
      <c r="D57" s="19">
        <v>275</v>
      </c>
      <c r="E57" s="19"/>
      <c r="F57" s="20">
        <f t="shared" ref="F57:F63" si="2">D57*E57</f>
        <v>0</v>
      </c>
    </row>
    <row r="58" spans="1:6" ht="16" x14ac:dyDescent="0.35">
      <c r="A58" s="45">
        <v>2</v>
      </c>
      <c r="B58" s="46" t="s">
        <v>60</v>
      </c>
      <c r="C58" s="47" t="s">
        <v>7</v>
      </c>
      <c r="D58" s="48">
        <v>250</v>
      </c>
      <c r="E58" s="48"/>
      <c r="F58" s="49">
        <f t="shared" si="2"/>
        <v>0</v>
      </c>
    </row>
    <row r="59" spans="1:6" ht="32" x14ac:dyDescent="0.35">
      <c r="A59" s="45">
        <v>3</v>
      </c>
      <c r="B59" s="46" t="s">
        <v>149</v>
      </c>
      <c r="C59" s="47" t="s">
        <v>7</v>
      </c>
      <c r="D59" s="48">
        <v>275</v>
      </c>
      <c r="E59" s="48"/>
      <c r="F59" s="49">
        <f t="shared" si="2"/>
        <v>0</v>
      </c>
    </row>
    <row r="60" spans="1:6" ht="32" x14ac:dyDescent="0.35">
      <c r="A60" s="45">
        <v>4</v>
      </c>
      <c r="B60" s="46" t="s">
        <v>150</v>
      </c>
      <c r="C60" s="47" t="s">
        <v>7</v>
      </c>
      <c r="D60" s="48">
        <v>132.4</v>
      </c>
      <c r="E60" s="48"/>
      <c r="F60" s="49">
        <f t="shared" si="2"/>
        <v>0</v>
      </c>
    </row>
    <row r="61" spans="1:6" ht="32" x14ac:dyDescent="0.35">
      <c r="A61" s="45">
        <v>5</v>
      </c>
      <c r="B61" s="46" t="s">
        <v>152</v>
      </c>
      <c r="C61" s="47" t="s">
        <v>7</v>
      </c>
      <c r="D61" s="48">
        <f>(8*4*2+7*4)*0.6</f>
        <v>55.199999999999996</v>
      </c>
      <c r="E61" s="48"/>
      <c r="F61" s="49">
        <f t="shared" si="2"/>
        <v>0</v>
      </c>
    </row>
    <row r="62" spans="1:6" ht="32" x14ac:dyDescent="0.35">
      <c r="A62" s="45">
        <v>6</v>
      </c>
      <c r="B62" s="46" t="s">
        <v>62</v>
      </c>
      <c r="C62" s="47" t="s">
        <v>7</v>
      </c>
      <c r="D62" s="48">
        <v>107.2</v>
      </c>
      <c r="E62" s="48"/>
      <c r="F62" s="49">
        <f t="shared" ref="F62" si="3">D62*E62</f>
        <v>0</v>
      </c>
    </row>
    <row r="63" spans="1:6" ht="32.5" thickBot="1" x14ac:dyDescent="0.4">
      <c r="A63" s="21">
        <v>7</v>
      </c>
      <c r="B63" s="58" t="s">
        <v>151</v>
      </c>
      <c r="C63" s="23" t="s">
        <v>7</v>
      </c>
      <c r="D63" s="24">
        <v>7</v>
      </c>
      <c r="E63" s="24"/>
      <c r="F63" s="25">
        <f t="shared" si="2"/>
        <v>0</v>
      </c>
    </row>
    <row r="64" spans="1:6" ht="16" thickBot="1" x14ac:dyDescent="0.4">
      <c r="A64" s="108" t="s">
        <v>63</v>
      </c>
      <c r="B64" s="109"/>
      <c r="C64" s="109"/>
      <c r="D64" s="109"/>
      <c r="E64" s="109"/>
      <c r="F64" s="26">
        <f>SUM(F57:F63)</f>
        <v>0</v>
      </c>
    </row>
    <row r="65" spans="1:6" ht="16" thickBot="1" x14ac:dyDescent="0.4">
      <c r="A65" s="52"/>
      <c r="B65" s="52"/>
      <c r="C65" s="52"/>
      <c r="D65" s="7"/>
      <c r="E65" s="7"/>
      <c r="F65" s="7"/>
    </row>
    <row r="66" spans="1:6" ht="16" thickBot="1" x14ac:dyDescent="0.4">
      <c r="A66" s="110" t="s">
        <v>64</v>
      </c>
      <c r="B66" s="111"/>
      <c r="C66" s="111"/>
      <c r="D66" s="111"/>
      <c r="E66" s="127"/>
      <c r="F66" s="27">
        <f>F64+F54+F47+F41+F32+F25</f>
        <v>0</v>
      </c>
    </row>
    <row r="67" spans="1:6" ht="16" thickBot="1" x14ac:dyDescent="0.4">
      <c r="A67" s="52"/>
      <c r="B67" s="52"/>
      <c r="C67" s="52"/>
      <c r="D67" s="7"/>
      <c r="E67" s="7"/>
      <c r="F67" s="7"/>
    </row>
    <row r="68" spans="1:6" ht="16.5" thickBot="1" x14ac:dyDescent="0.4">
      <c r="A68" s="11">
        <v>3</v>
      </c>
      <c r="B68" s="116" t="s">
        <v>66</v>
      </c>
      <c r="C68" s="117"/>
      <c r="D68" s="117"/>
      <c r="E68" s="118"/>
      <c r="F68" s="15"/>
    </row>
    <row r="69" spans="1:6" ht="16.5" thickBot="1" x14ac:dyDescent="0.4">
      <c r="A69" s="32"/>
      <c r="B69" s="33"/>
      <c r="C69" s="33"/>
      <c r="D69" s="7"/>
      <c r="E69" s="7"/>
      <c r="F69" s="34"/>
    </row>
    <row r="70" spans="1:6" ht="16" x14ac:dyDescent="0.35">
      <c r="A70" s="35" t="s">
        <v>10</v>
      </c>
      <c r="B70" s="119" t="s">
        <v>29</v>
      </c>
      <c r="C70" s="120"/>
      <c r="D70" s="120"/>
      <c r="E70" s="121"/>
      <c r="F70" s="39"/>
    </row>
    <row r="71" spans="1:6" ht="31.5" thickBot="1" x14ac:dyDescent="0.4">
      <c r="A71" s="40" t="s">
        <v>153</v>
      </c>
      <c r="B71" s="122" t="s">
        <v>67</v>
      </c>
      <c r="C71" s="123"/>
      <c r="D71" s="123"/>
      <c r="E71" s="124"/>
      <c r="F71" s="44"/>
    </row>
    <row r="72" spans="1:6" ht="16" x14ac:dyDescent="0.35">
      <c r="A72" s="16">
        <v>1</v>
      </c>
      <c r="B72" s="17" t="s">
        <v>141</v>
      </c>
      <c r="C72" s="18" t="s">
        <v>31</v>
      </c>
      <c r="D72" s="19">
        <v>32.5</v>
      </c>
      <c r="E72" s="19"/>
      <c r="F72" s="20">
        <f t="shared" ref="F72:F77" si="4">D72*E72</f>
        <v>0</v>
      </c>
    </row>
    <row r="73" spans="1:6" ht="32" x14ac:dyDescent="0.35">
      <c r="A73" s="45">
        <v>2</v>
      </c>
      <c r="B73" s="46" t="s">
        <v>32</v>
      </c>
      <c r="C73" s="47" t="s">
        <v>31</v>
      </c>
      <c r="D73" s="48">
        <v>2.0299999999999998</v>
      </c>
      <c r="E73" s="48"/>
      <c r="F73" s="49">
        <f t="shared" si="4"/>
        <v>0</v>
      </c>
    </row>
    <row r="74" spans="1:6" ht="16" x14ac:dyDescent="0.35">
      <c r="A74" s="45">
        <v>3</v>
      </c>
      <c r="B74" s="46" t="s">
        <v>33</v>
      </c>
      <c r="C74" s="47" t="s">
        <v>31</v>
      </c>
      <c r="D74" s="48">
        <v>27.12</v>
      </c>
      <c r="E74" s="48"/>
      <c r="F74" s="49">
        <f t="shared" si="4"/>
        <v>0</v>
      </c>
    </row>
    <row r="75" spans="1:6" ht="32" x14ac:dyDescent="0.35">
      <c r="A75" s="45">
        <v>4</v>
      </c>
      <c r="B75" s="46" t="s">
        <v>34</v>
      </c>
      <c r="C75" s="47" t="s">
        <v>31</v>
      </c>
      <c r="D75" s="48">
        <v>0.85</v>
      </c>
      <c r="E75" s="48"/>
      <c r="F75" s="49">
        <f t="shared" si="4"/>
        <v>0</v>
      </c>
    </row>
    <row r="76" spans="1:6" ht="48" x14ac:dyDescent="0.35">
      <c r="A76" s="45">
        <v>5</v>
      </c>
      <c r="B76" s="46" t="s">
        <v>35</v>
      </c>
      <c r="C76" s="47" t="s">
        <v>31</v>
      </c>
      <c r="D76" s="48">
        <v>2.2799999999999998</v>
      </c>
      <c r="E76" s="48"/>
      <c r="F76" s="49">
        <f t="shared" si="4"/>
        <v>0</v>
      </c>
    </row>
    <row r="77" spans="1:6" ht="48.5" thickBot="1" x14ac:dyDescent="0.4">
      <c r="A77" s="45">
        <v>6</v>
      </c>
      <c r="B77" s="46" t="s">
        <v>142</v>
      </c>
      <c r="C77" s="47" t="s">
        <v>31</v>
      </c>
      <c r="D77" s="48">
        <v>47.37</v>
      </c>
      <c r="E77" s="48"/>
      <c r="F77" s="49">
        <f t="shared" si="4"/>
        <v>0</v>
      </c>
    </row>
    <row r="78" spans="1:6" ht="16" thickBot="1" x14ac:dyDescent="0.4">
      <c r="A78" s="108" t="s">
        <v>68</v>
      </c>
      <c r="B78" s="109"/>
      <c r="C78" s="109"/>
      <c r="D78" s="109"/>
      <c r="E78" s="109"/>
      <c r="F78" s="26">
        <f>SUM(F72:F77)</f>
        <v>0</v>
      </c>
    </row>
    <row r="79" spans="1:6" ht="16" thickBot="1" x14ac:dyDescent="0.4">
      <c r="A79" s="52"/>
      <c r="B79" s="52"/>
      <c r="C79" s="52"/>
      <c r="D79" s="7"/>
      <c r="E79" s="7"/>
      <c r="F79" s="7"/>
    </row>
    <row r="80" spans="1:6" ht="31.5" thickBot="1" x14ac:dyDescent="0.4">
      <c r="A80" s="3" t="s">
        <v>164</v>
      </c>
      <c r="B80" s="12" t="s">
        <v>5</v>
      </c>
      <c r="C80" s="55"/>
      <c r="D80" s="56"/>
      <c r="E80" s="56"/>
      <c r="F80" s="57"/>
    </row>
    <row r="81" spans="1:6" ht="32" x14ac:dyDescent="0.35">
      <c r="A81" s="16">
        <v>1</v>
      </c>
      <c r="B81" s="53" t="s">
        <v>38</v>
      </c>
      <c r="C81" s="18" t="s">
        <v>31</v>
      </c>
      <c r="D81" s="19">
        <v>35.6</v>
      </c>
      <c r="E81" s="19"/>
      <c r="F81" s="20">
        <f>D81*E81</f>
        <v>0</v>
      </c>
    </row>
    <row r="82" spans="1:6" ht="32" x14ac:dyDescent="0.35">
      <c r="A82" s="45">
        <v>2</v>
      </c>
      <c r="B82" s="46" t="s">
        <v>39</v>
      </c>
      <c r="C82" s="47" t="s">
        <v>31</v>
      </c>
      <c r="D82" s="48">
        <v>1.1000000000000001</v>
      </c>
      <c r="E82" s="54"/>
      <c r="F82" s="49">
        <f>D82*E82</f>
        <v>0</v>
      </c>
    </row>
    <row r="83" spans="1:6" ht="32" x14ac:dyDescent="0.35">
      <c r="A83" s="45">
        <v>3</v>
      </c>
      <c r="B83" s="46" t="s">
        <v>40</v>
      </c>
      <c r="C83" s="47" t="s">
        <v>31</v>
      </c>
      <c r="D83" s="48">
        <v>1.22</v>
      </c>
      <c r="E83" s="54"/>
      <c r="F83" s="49">
        <f>D83*E83</f>
        <v>0</v>
      </c>
    </row>
    <row r="84" spans="1:6" ht="32.5" thickBot="1" x14ac:dyDescent="0.4">
      <c r="A84" s="45">
        <v>4</v>
      </c>
      <c r="B84" s="46" t="s">
        <v>41</v>
      </c>
      <c r="C84" s="47" t="s">
        <v>31</v>
      </c>
      <c r="D84" s="48">
        <v>1.63</v>
      </c>
      <c r="E84" s="54"/>
      <c r="F84" s="49">
        <f>D84*E84</f>
        <v>0</v>
      </c>
    </row>
    <row r="85" spans="1:6" ht="16" thickBot="1" x14ac:dyDescent="0.4">
      <c r="A85" s="108" t="s">
        <v>72</v>
      </c>
      <c r="B85" s="109"/>
      <c r="C85" s="109"/>
      <c r="D85" s="109"/>
      <c r="E85" s="109"/>
      <c r="F85" s="26">
        <f>SUM(F81:F84)</f>
        <v>0</v>
      </c>
    </row>
    <row r="86" spans="1:6" ht="16" thickBot="1" x14ac:dyDescent="0.4">
      <c r="A86" s="52"/>
      <c r="B86" s="52"/>
      <c r="C86" s="52"/>
      <c r="D86" s="7"/>
      <c r="E86" s="7"/>
      <c r="F86" s="7"/>
    </row>
    <row r="87" spans="1:6" ht="31.5" thickBot="1" x14ac:dyDescent="0.4">
      <c r="A87" s="3" t="s">
        <v>165</v>
      </c>
      <c r="B87" s="12" t="s">
        <v>73</v>
      </c>
      <c r="C87" s="55"/>
      <c r="D87" s="56"/>
      <c r="E87" s="56"/>
      <c r="F87" s="57"/>
    </row>
    <row r="88" spans="1:6" ht="48" x14ac:dyDescent="0.35">
      <c r="A88" s="16">
        <v>1</v>
      </c>
      <c r="B88" s="17" t="s">
        <v>74</v>
      </c>
      <c r="C88" s="18" t="s">
        <v>31</v>
      </c>
      <c r="D88" s="19">
        <v>0.8</v>
      </c>
      <c r="E88" s="19"/>
      <c r="F88" s="20">
        <f t="shared" ref="F88:F94" si="5">D88*E88</f>
        <v>0</v>
      </c>
    </row>
    <row r="89" spans="1:6" ht="32" x14ac:dyDescent="0.35">
      <c r="A89" s="45">
        <v>2</v>
      </c>
      <c r="B89" s="46" t="s">
        <v>75</v>
      </c>
      <c r="C89" s="47" t="s">
        <v>31</v>
      </c>
      <c r="D89" s="48">
        <v>1</v>
      </c>
      <c r="E89" s="48"/>
      <c r="F89" s="49">
        <f t="shared" si="5"/>
        <v>0</v>
      </c>
    </row>
    <row r="90" spans="1:6" ht="32" x14ac:dyDescent="0.35">
      <c r="A90" s="45">
        <v>3</v>
      </c>
      <c r="B90" s="46" t="s">
        <v>76</v>
      </c>
      <c r="C90" s="47" t="s">
        <v>7</v>
      </c>
      <c r="D90" s="48">
        <v>152.5</v>
      </c>
      <c r="E90" s="48"/>
      <c r="F90" s="49">
        <f t="shared" si="5"/>
        <v>0</v>
      </c>
    </row>
    <row r="91" spans="1:6" ht="16" x14ac:dyDescent="0.35">
      <c r="A91" s="45">
        <v>4</v>
      </c>
      <c r="B91" s="46" t="s">
        <v>77</v>
      </c>
      <c r="C91" s="47" t="s">
        <v>12</v>
      </c>
      <c r="D91" s="48">
        <v>13</v>
      </c>
      <c r="E91" s="48"/>
      <c r="F91" s="49">
        <f t="shared" si="5"/>
        <v>0</v>
      </c>
    </row>
    <row r="92" spans="1:6" ht="32" x14ac:dyDescent="0.35">
      <c r="A92" s="45">
        <v>5</v>
      </c>
      <c r="B92" s="46" t="s">
        <v>78</v>
      </c>
      <c r="C92" s="47" t="s">
        <v>12</v>
      </c>
      <c r="D92" s="48">
        <v>48.48</v>
      </c>
      <c r="E92" s="48"/>
      <c r="F92" s="49">
        <f t="shared" si="5"/>
        <v>0</v>
      </c>
    </row>
    <row r="93" spans="1:6" ht="64" x14ac:dyDescent="0.35">
      <c r="A93" s="45">
        <v>6</v>
      </c>
      <c r="B93" s="46" t="s">
        <v>79</v>
      </c>
      <c r="C93" s="47" t="s">
        <v>7</v>
      </c>
      <c r="D93" s="48">
        <v>129.94</v>
      </c>
      <c r="E93" s="48"/>
      <c r="F93" s="49">
        <f t="shared" si="5"/>
        <v>0</v>
      </c>
    </row>
    <row r="94" spans="1:6" ht="32.5" thickBot="1" x14ac:dyDescent="0.4">
      <c r="A94" s="21">
        <v>7</v>
      </c>
      <c r="B94" s="58" t="s">
        <v>80</v>
      </c>
      <c r="C94" s="23" t="s">
        <v>1</v>
      </c>
      <c r="D94" s="24">
        <v>1</v>
      </c>
      <c r="E94" s="24"/>
      <c r="F94" s="25">
        <f t="shared" si="5"/>
        <v>0</v>
      </c>
    </row>
    <row r="95" spans="1:6" ht="16" thickBot="1" x14ac:dyDescent="0.4">
      <c r="A95" s="108" t="s">
        <v>81</v>
      </c>
      <c r="B95" s="109"/>
      <c r="C95" s="109"/>
      <c r="D95" s="109"/>
      <c r="E95" s="109"/>
      <c r="F95" s="26">
        <f>SUM(F88:F94)</f>
        <v>0</v>
      </c>
    </row>
    <row r="96" spans="1:6" ht="16" thickBot="1" x14ac:dyDescent="0.4">
      <c r="A96" s="28"/>
      <c r="B96" s="28"/>
      <c r="C96" s="28"/>
      <c r="D96" s="31"/>
      <c r="E96" s="31"/>
      <c r="F96" s="31"/>
    </row>
    <row r="97" spans="1:6" ht="16" x14ac:dyDescent="0.35">
      <c r="A97" s="35" t="s">
        <v>11</v>
      </c>
      <c r="B97" s="36" t="s">
        <v>82</v>
      </c>
      <c r="C97" s="37"/>
      <c r="D97" s="38"/>
      <c r="E97" s="38"/>
      <c r="F97" s="39"/>
    </row>
    <row r="98" spans="1:6" ht="31.5" thickBot="1" x14ac:dyDescent="0.4">
      <c r="A98" s="40" t="s">
        <v>166</v>
      </c>
      <c r="B98" s="41" t="s">
        <v>83</v>
      </c>
      <c r="C98" s="42"/>
      <c r="D98" s="43"/>
      <c r="E98" s="43"/>
      <c r="F98" s="44"/>
    </row>
    <row r="99" spans="1:6" ht="64" x14ac:dyDescent="0.35">
      <c r="A99" s="16">
        <v>1</v>
      </c>
      <c r="B99" s="17" t="s">
        <v>144</v>
      </c>
      <c r="C99" s="18" t="s">
        <v>52</v>
      </c>
      <c r="D99" s="19">
        <v>1</v>
      </c>
      <c r="E99" s="19"/>
      <c r="F99" s="20">
        <f t="shared" ref="F99:F100" si="6">D99*E99</f>
        <v>0</v>
      </c>
    </row>
    <row r="100" spans="1:6" ht="64.5" thickBot="1" x14ac:dyDescent="0.4">
      <c r="A100" s="45">
        <v>2</v>
      </c>
      <c r="B100" s="46" t="s">
        <v>145</v>
      </c>
      <c r="C100" s="47" t="s">
        <v>52</v>
      </c>
      <c r="D100" s="48">
        <v>3</v>
      </c>
      <c r="E100" s="48"/>
      <c r="F100" s="49">
        <f t="shared" si="6"/>
        <v>0</v>
      </c>
    </row>
    <row r="101" spans="1:6" ht="16" thickBot="1" x14ac:dyDescent="0.4">
      <c r="A101" s="108" t="s">
        <v>84</v>
      </c>
      <c r="B101" s="109"/>
      <c r="C101" s="109"/>
      <c r="D101" s="109"/>
      <c r="E101" s="109"/>
      <c r="F101" s="26">
        <f>SUM(F99:F100)</f>
        <v>0</v>
      </c>
    </row>
    <row r="102" spans="1:6" ht="16" thickBot="1" x14ac:dyDescent="0.4">
      <c r="A102" s="52"/>
      <c r="B102" s="52"/>
      <c r="C102" s="52"/>
      <c r="D102" s="7"/>
      <c r="E102" s="7"/>
      <c r="F102" s="7"/>
    </row>
    <row r="103" spans="1:6" ht="31.5" thickBot="1" x14ac:dyDescent="0.4">
      <c r="A103" s="3" t="s">
        <v>167</v>
      </c>
      <c r="B103" s="12" t="s">
        <v>54</v>
      </c>
      <c r="C103" s="55"/>
      <c r="D103" s="56"/>
      <c r="E103" s="56"/>
      <c r="F103" s="57"/>
    </row>
    <row r="104" spans="1:6" ht="16" x14ac:dyDescent="0.35">
      <c r="A104" s="16">
        <v>1</v>
      </c>
      <c r="B104" s="17" t="s">
        <v>85</v>
      </c>
      <c r="C104" s="18" t="s">
        <v>7</v>
      </c>
      <c r="D104" s="19">
        <v>6.5</v>
      </c>
      <c r="E104" s="19"/>
      <c r="F104" s="20">
        <f t="shared" ref="F104:F107" si="7">D104*E104</f>
        <v>0</v>
      </c>
    </row>
    <row r="105" spans="1:6" ht="16" x14ac:dyDescent="0.35">
      <c r="A105" s="45">
        <v>2</v>
      </c>
      <c r="B105" s="46" t="s">
        <v>146</v>
      </c>
      <c r="C105" s="47" t="s">
        <v>7</v>
      </c>
      <c r="D105" s="48">
        <v>92.3</v>
      </c>
      <c r="E105" s="48"/>
      <c r="F105" s="49">
        <f t="shared" si="7"/>
        <v>0</v>
      </c>
    </row>
    <row r="106" spans="1:6" ht="16" x14ac:dyDescent="0.35">
      <c r="A106" s="45">
        <v>3</v>
      </c>
      <c r="B106" s="46" t="s">
        <v>55</v>
      </c>
      <c r="C106" s="47" t="s">
        <v>7</v>
      </c>
      <c r="D106" s="48">
        <v>298.8</v>
      </c>
      <c r="E106" s="48"/>
      <c r="F106" s="49">
        <f t="shared" si="7"/>
        <v>0</v>
      </c>
    </row>
    <row r="107" spans="1:6" ht="32.5" thickBot="1" x14ac:dyDescent="0.4">
      <c r="A107" s="21">
        <v>4</v>
      </c>
      <c r="B107" s="58" t="s">
        <v>57</v>
      </c>
      <c r="C107" s="23" t="s">
        <v>7</v>
      </c>
      <c r="D107" s="24">
        <f>57.9+77.2</f>
        <v>135.1</v>
      </c>
      <c r="E107" s="24"/>
      <c r="F107" s="25">
        <f t="shared" si="7"/>
        <v>0</v>
      </c>
    </row>
    <row r="108" spans="1:6" ht="16" thickBot="1" x14ac:dyDescent="0.4">
      <c r="A108" s="108" t="s">
        <v>86</v>
      </c>
      <c r="B108" s="109"/>
      <c r="C108" s="109"/>
      <c r="D108" s="109"/>
      <c r="E108" s="109"/>
      <c r="F108" s="26">
        <f>SUM(F104:F107)</f>
        <v>0</v>
      </c>
    </row>
    <row r="109" spans="1:6" ht="16" thickBot="1" x14ac:dyDescent="0.4">
      <c r="A109" s="52"/>
      <c r="B109" s="52"/>
      <c r="C109" s="52"/>
      <c r="D109" s="7"/>
      <c r="E109" s="7"/>
      <c r="F109" s="7"/>
    </row>
    <row r="110" spans="1:6" ht="31.5" thickBot="1" x14ac:dyDescent="0.4">
      <c r="A110" s="3" t="s">
        <v>168</v>
      </c>
      <c r="B110" s="12" t="s">
        <v>59</v>
      </c>
      <c r="C110" s="55"/>
      <c r="D110" s="56"/>
      <c r="E110" s="56"/>
      <c r="F110" s="57"/>
    </row>
    <row r="111" spans="1:6" ht="16" x14ac:dyDescent="0.35">
      <c r="A111" s="16">
        <v>1</v>
      </c>
      <c r="B111" s="17" t="s">
        <v>148</v>
      </c>
      <c r="C111" s="18" t="s">
        <v>7</v>
      </c>
      <c r="D111" s="19">
        <v>298.8</v>
      </c>
      <c r="E111" s="19"/>
      <c r="F111" s="20">
        <f t="shared" ref="F111:F116" si="8">D111*E111</f>
        <v>0</v>
      </c>
    </row>
    <row r="112" spans="1:6" ht="16" x14ac:dyDescent="0.35">
      <c r="A112" s="45">
        <v>2</v>
      </c>
      <c r="B112" s="46" t="s">
        <v>60</v>
      </c>
      <c r="C112" s="47" t="s">
        <v>7</v>
      </c>
      <c r="D112" s="48">
        <v>91.3</v>
      </c>
      <c r="E112" s="48"/>
      <c r="F112" s="49">
        <f t="shared" si="8"/>
        <v>0</v>
      </c>
    </row>
    <row r="113" spans="1:6" ht="32" x14ac:dyDescent="0.35">
      <c r="A113" s="45">
        <v>3</v>
      </c>
      <c r="B113" s="46" t="s">
        <v>61</v>
      </c>
      <c r="C113" s="47" t="s">
        <v>7</v>
      </c>
      <c r="D113" s="48">
        <v>298.8</v>
      </c>
      <c r="E113" s="48"/>
      <c r="F113" s="49">
        <f t="shared" si="8"/>
        <v>0</v>
      </c>
    </row>
    <row r="114" spans="1:6" ht="32" x14ac:dyDescent="0.35">
      <c r="A114" s="45">
        <v>4</v>
      </c>
      <c r="B114" s="46" t="s">
        <v>154</v>
      </c>
      <c r="C114" s="47" t="s">
        <v>7</v>
      </c>
      <c r="D114" s="48">
        <v>77.2</v>
      </c>
      <c r="E114" s="48"/>
      <c r="F114" s="49">
        <f t="shared" si="8"/>
        <v>0</v>
      </c>
    </row>
    <row r="115" spans="1:6" ht="32" x14ac:dyDescent="0.35">
      <c r="A115" s="45">
        <v>5</v>
      </c>
      <c r="B115" s="46" t="s">
        <v>155</v>
      </c>
      <c r="C115" s="47" t="s">
        <v>7</v>
      </c>
      <c r="D115" s="48">
        <f>(8+8+7+7)*0.6</f>
        <v>18</v>
      </c>
      <c r="E115" s="48"/>
      <c r="F115" s="49">
        <f t="shared" si="8"/>
        <v>0</v>
      </c>
    </row>
    <row r="116" spans="1:6" ht="32.5" thickBot="1" x14ac:dyDescent="0.4">
      <c r="A116" s="21">
        <v>6</v>
      </c>
      <c r="B116" s="59" t="s">
        <v>87</v>
      </c>
      <c r="C116" s="23" t="s">
        <v>7</v>
      </c>
      <c r="D116" s="24">
        <v>29</v>
      </c>
      <c r="E116" s="24"/>
      <c r="F116" s="25">
        <f t="shared" si="8"/>
        <v>0</v>
      </c>
    </row>
    <row r="117" spans="1:6" ht="16" thickBot="1" x14ac:dyDescent="0.4">
      <c r="A117" s="108" t="s">
        <v>88</v>
      </c>
      <c r="B117" s="109"/>
      <c r="C117" s="109"/>
      <c r="D117" s="109"/>
      <c r="E117" s="109"/>
      <c r="F117" s="26">
        <f>SUM(F111:F116)</f>
        <v>0</v>
      </c>
    </row>
    <row r="118" spans="1:6" ht="16" thickBot="1" x14ac:dyDescent="0.4">
      <c r="A118" s="52"/>
      <c r="B118" s="52"/>
      <c r="C118" s="52"/>
      <c r="D118" s="7"/>
      <c r="E118" s="7"/>
      <c r="F118" s="7"/>
    </row>
    <row r="119" spans="1:6" ht="16" thickBot="1" x14ac:dyDescent="0.4">
      <c r="A119" s="110" t="s">
        <v>89</v>
      </c>
      <c r="B119" s="111"/>
      <c r="C119" s="111"/>
      <c r="D119" s="111"/>
      <c r="E119" s="111"/>
      <c r="F119" s="27">
        <f>F117+F108+F101+F95+F85+F78</f>
        <v>0</v>
      </c>
    </row>
    <row r="120" spans="1:6" ht="16" thickBot="1" x14ac:dyDescent="0.4">
      <c r="A120" s="52"/>
      <c r="B120" s="52"/>
      <c r="C120" s="52"/>
      <c r="D120" s="7"/>
      <c r="E120" s="7"/>
      <c r="F120" s="7"/>
    </row>
    <row r="121" spans="1:6" ht="16.5" thickBot="1" x14ac:dyDescent="0.4">
      <c r="A121" s="11">
        <v>4</v>
      </c>
      <c r="B121" s="12" t="s">
        <v>90</v>
      </c>
      <c r="C121" s="13"/>
      <c r="D121" s="14"/>
      <c r="E121" s="14"/>
      <c r="F121" s="15"/>
    </row>
    <row r="122" spans="1:6" ht="16.5" thickBot="1" x14ac:dyDescent="0.4">
      <c r="A122" s="32"/>
      <c r="B122" s="60"/>
      <c r="C122" s="61"/>
      <c r="D122" s="34"/>
      <c r="E122" s="34"/>
      <c r="F122" s="34"/>
    </row>
    <row r="123" spans="1:6" ht="16" x14ac:dyDescent="0.35">
      <c r="A123" s="35" t="s">
        <v>14</v>
      </c>
      <c r="B123" s="36" t="s">
        <v>91</v>
      </c>
      <c r="C123" s="37"/>
      <c r="D123" s="38"/>
      <c r="E123" s="38"/>
      <c r="F123" s="39"/>
    </row>
    <row r="124" spans="1:6" ht="31.5" thickBot="1" x14ac:dyDescent="0.4">
      <c r="A124" s="40" t="s">
        <v>169</v>
      </c>
      <c r="B124" s="41" t="s">
        <v>67</v>
      </c>
      <c r="C124" s="42"/>
      <c r="D124" s="43"/>
      <c r="E124" s="43"/>
      <c r="F124" s="44"/>
    </row>
    <row r="125" spans="1:6" ht="16" x14ac:dyDescent="0.35">
      <c r="A125" s="16">
        <v>1</v>
      </c>
      <c r="B125" s="17" t="s">
        <v>156</v>
      </c>
      <c r="C125" s="18" t="s">
        <v>31</v>
      </c>
      <c r="D125" s="19">
        <f>2.4*3*4</f>
        <v>28.799999999999997</v>
      </c>
      <c r="E125" s="19"/>
      <c r="F125" s="20">
        <f t="shared" ref="F125:F131" si="9">D125*E125</f>
        <v>0</v>
      </c>
    </row>
    <row r="126" spans="1:6" ht="32" x14ac:dyDescent="0.35">
      <c r="A126" s="45">
        <v>2</v>
      </c>
      <c r="B126" s="46" t="s">
        <v>157</v>
      </c>
      <c r="C126" s="47" t="s">
        <v>31</v>
      </c>
      <c r="D126" s="48">
        <f>(8+5)*0.4*2*1</f>
        <v>10.4</v>
      </c>
      <c r="E126" s="48"/>
      <c r="F126" s="49">
        <f t="shared" si="9"/>
        <v>0</v>
      </c>
    </row>
    <row r="127" spans="1:6" ht="48" x14ac:dyDescent="0.35">
      <c r="A127" s="45">
        <v>3</v>
      </c>
      <c r="B127" s="46" t="s">
        <v>92</v>
      </c>
      <c r="C127" s="47" t="s">
        <v>31</v>
      </c>
      <c r="D127" s="48">
        <v>0</v>
      </c>
      <c r="E127" s="54"/>
      <c r="F127" s="49">
        <f t="shared" si="9"/>
        <v>0</v>
      </c>
    </row>
    <row r="128" spans="1:6" ht="48" x14ac:dyDescent="0.35">
      <c r="A128" s="45">
        <v>4</v>
      </c>
      <c r="B128" s="46" t="s">
        <v>93</v>
      </c>
      <c r="C128" s="47" t="s">
        <v>31</v>
      </c>
      <c r="D128" s="48">
        <v>0.72</v>
      </c>
      <c r="E128" s="54"/>
      <c r="F128" s="49">
        <f t="shared" si="9"/>
        <v>0</v>
      </c>
    </row>
    <row r="129" spans="1:6" ht="48" x14ac:dyDescent="0.35">
      <c r="A129" s="45">
        <v>5</v>
      </c>
      <c r="B129" s="46" t="s">
        <v>94</v>
      </c>
      <c r="C129" s="47" t="s">
        <v>31</v>
      </c>
      <c r="D129" s="48">
        <v>1.76</v>
      </c>
      <c r="E129" s="54"/>
      <c r="F129" s="49">
        <f t="shared" si="9"/>
        <v>0</v>
      </c>
    </row>
    <row r="130" spans="1:6" ht="32" x14ac:dyDescent="0.35">
      <c r="A130" s="45">
        <v>6</v>
      </c>
      <c r="B130" s="46" t="s">
        <v>95</v>
      </c>
      <c r="C130" s="47" t="s">
        <v>31</v>
      </c>
      <c r="D130" s="48">
        <v>0</v>
      </c>
      <c r="E130" s="48"/>
      <c r="F130" s="49">
        <f t="shared" si="9"/>
        <v>0</v>
      </c>
    </row>
    <row r="131" spans="1:6" ht="48.5" thickBot="1" x14ac:dyDescent="0.4">
      <c r="A131" s="21">
        <v>7</v>
      </c>
      <c r="B131" s="58" t="s">
        <v>96</v>
      </c>
      <c r="C131" s="23" t="s">
        <v>31</v>
      </c>
      <c r="D131" s="24">
        <v>1.68</v>
      </c>
      <c r="E131" s="54"/>
      <c r="F131" s="25">
        <f t="shared" si="9"/>
        <v>0</v>
      </c>
    </row>
    <row r="132" spans="1:6" ht="16" thickBot="1" x14ac:dyDescent="0.4">
      <c r="A132" s="108" t="s">
        <v>97</v>
      </c>
      <c r="B132" s="109"/>
      <c r="C132" s="109"/>
      <c r="D132" s="109"/>
      <c r="E132" s="109"/>
      <c r="F132" s="26">
        <f>SUM(F125:F131)</f>
        <v>0</v>
      </c>
    </row>
    <row r="133" spans="1:6" ht="16" thickBot="1" x14ac:dyDescent="0.4">
      <c r="A133" s="52"/>
      <c r="B133" s="52"/>
      <c r="C133" s="52"/>
      <c r="D133" s="7"/>
      <c r="E133" s="7"/>
      <c r="F133" s="7"/>
    </row>
    <row r="134" spans="1:6" ht="31.5" thickBot="1" x14ac:dyDescent="0.4">
      <c r="A134" s="3" t="s">
        <v>170</v>
      </c>
      <c r="B134" s="12" t="s">
        <v>5</v>
      </c>
      <c r="C134" s="55"/>
      <c r="D134" s="56"/>
      <c r="E134" s="56"/>
      <c r="F134" s="57"/>
    </row>
    <row r="135" spans="1:6" ht="32" x14ac:dyDescent="0.35">
      <c r="A135" s="16">
        <v>1</v>
      </c>
      <c r="B135" s="17" t="s">
        <v>38</v>
      </c>
      <c r="C135" s="18" t="s">
        <v>31</v>
      </c>
      <c r="D135" s="19">
        <v>20.93</v>
      </c>
      <c r="E135" s="19"/>
      <c r="F135" s="20">
        <f t="shared" ref="F135:F140" si="10">D135*E135</f>
        <v>0</v>
      </c>
    </row>
    <row r="136" spans="1:6" ht="48" x14ac:dyDescent="0.35">
      <c r="A136" s="45">
        <v>2</v>
      </c>
      <c r="B136" s="46" t="s">
        <v>98</v>
      </c>
      <c r="C136" s="47" t="s">
        <v>31</v>
      </c>
      <c r="D136" s="48">
        <v>0.24</v>
      </c>
      <c r="E136" s="54"/>
      <c r="F136" s="49">
        <f t="shared" si="10"/>
        <v>0</v>
      </c>
    </row>
    <row r="137" spans="1:6" ht="32" x14ac:dyDescent="0.35">
      <c r="A137" s="45">
        <v>3</v>
      </c>
      <c r="B137" s="46" t="s">
        <v>69</v>
      </c>
      <c r="C137" s="47" t="s">
        <v>31</v>
      </c>
      <c r="D137" s="48">
        <v>0.49</v>
      </c>
      <c r="E137" s="54"/>
      <c r="F137" s="49">
        <f t="shared" si="10"/>
        <v>0</v>
      </c>
    </row>
    <row r="138" spans="1:6" ht="32" x14ac:dyDescent="0.35">
      <c r="A138" s="45">
        <v>4</v>
      </c>
      <c r="B138" s="46" t="s">
        <v>70</v>
      </c>
      <c r="C138" s="47" t="s">
        <v>31</v>
      </c>
      <c r="D138" s="48">
        <v>1.22</v>
      </c>
      <c r="E138" s="54"/>
      <c r="F138" s="49">
        <f t="shared" si="10"/>
        <v>0</v>
      </c>
    </row>
    <row r="139" spans="1:6" ht="32" x14ac:dyDescent="0.35">
      <c r="A139" s="45">
        <v>5</v>
      </c>
      <c r="B139" s="46" t="s">
        <v>71</v>
      </c>
      <c r="C139" s="47" t="s">
        <v>31</v>
      </c>
      <c r="D139" s="48">
        <v>1.02</v>
      </c>
      <c r="E139" s="54"/>
      <c r="F139" s="49">
        <f t="shared" si="10"/>
        <v>0</v>
      </c>
    </row>
    <row r="140" spans="1:6" ht="32.5" thickBot="1" x14ac:dyDescent="0.4">
      <c r="A140" s="21">
        <v>6</v>
      </c>
      <c r="B140" s="58" t="s">
        <v>99</v>
      </c>
      <c r="C140" s="23" t="s">
        <v>31</v>
      </c>
      <c r="D140" s="24">
        <v>0</v>
      </c>
      <c r="E140" s="54"/>
      <c r="F140" s="25">
        <f t="shared" si="10"/>
        <v>0</v>
      </c>
    </row>
    <row r="141" spans="1:6" ht="16" thickBot="1" x14ac:dyDescent="0.4">
      <c r="A141" s="108" t="s">
        <v>100</v>
      </c>
      <c r="B141" s="109"/>
      <c r="C141" s="109"/>
      <c r="D141" s="109"/>
      <c r="E141" s="109"/>
      <c r="F141" s="26">
        <f>SUM(F135:F140)</f>
        <v>0</v>
      </c>
    </row>
    <row r="142" spans="1:6" ht="16" thickBot="1" x14ac:dyDescent="0.4">
      <c r="A142" s="52"/>
      <c r="B142" s="52"/>
      <c r="C142" s="52"/>
      <c r="D142" s="7"/>
      <c r="E142" s="7"/>
      <c r="F142" s="7"/>
    </row>
    <row r="143" spans="1:6" ht="31.5" thickBot="1" x14ac:dyDescent="0.4">
      <c r="A143" s="3" t="s">
        <v>171</v>
      </c>
      <c r="B143" s="12" t="s">
        <v>73</v>
      </c>
      <c r="C143" s="55"/>
      <c r="D143" s="56"/>
      <c r="E143" s="56"/>
      <c r="F143" s="57"/>
    </row>
    <row r="144" spans="1:6" ht="48" x14ac:dyDescent="0.35">
      <c r="A144" s="16">
        <v>1</v>
      </c>
      <c r="B144" s="17" t="s">
        <v>101</v>
      </c>
      <c r="C144" s="18" t="s">
        <v>31</v>
      </c>
      <c r="D144" s="19">
        <v>0.5</v>
      </c>
      <c r="E144" s="19"/>
      <c r="F144" s="20">
        <f t="shared" ref="F144:F149" si="11">D144*E144</f>
        <v>0</v>
      </c>
    </row>
    <row r="145" spans="1:6" ht="32" x14ac:dyDescent="0.35">
      <c r="A145" s="45">
        <v>2</v>
      </c>
      <c r="B145" s="46" t="s">
        <v>102</v>
      </c>
      <c r="C145" s="47" t="s">
        <v>31</v>
      </c>
      <c r="D145" s="48">
        <v>0.26</v>
      </c>
      <c r="E145" s="48"/>
      <c r="F145" s="49">
        <f t="shared" si="11"/>
        <v>0</v>
      </c>
    </row>
    <row r="146" spans="1:6" ht="32" x14ac:dyDescent="0.35">
      <c r="A146" s="45">
        <v>3</v>
      </c>
      <c r="B146" s="46" t="s">
        <v>103</v>
      </c>
      <c r="C146" s="47" t="s">
        <v>7</v>
      </c>
      <c r="D146" s="48">
        <v>110</v>
      </c>
      <c r="E146" s="48"/>
      <c r="F146" s="49">
        <f t="shared" si="11"/>
        <v>0</v>
      </c>
    </row>
    <row r="147" spans="1:6" ht="16" x14ac:dyDescent="0.35">
      <c r="A147" s="45">
        <v>4</v>
      </c>
      <c r="B147" s="46" t="s">
        <v>104</v>
      </c>
      <c r="C147" s="47" t="s">
        <v>12</v>
      </c>
      <c r="D147" s="48">
        <v>9.5</v>
      </c>
      <c r="E147" s="48"/>
      <c r="F147" s="49">
        <f t="shared" si="11"/>
        <v>0</v>
      </c>
    </row>
    <row r="148" spans="1:6" ht="32" x14ac:dyDescent="0.35">
      <c r="A148" s="45">
        <v>5</v>
      </c>
      <c r="B148" s="46" t="s">
        <v>105</v>
      </c>
      <c r="C148" s="47" t="s">
        <v>12</v>
      </c>
      <c r="D148" s="48">
        <v>42.2</v>
      </c>
      <c r="E148" s="48"/>
      <c r="F148" s="49">
        <f t="shared" si="11"/>
        <v>0</v>
      </c>
    </row>
    <row r="149" spans="1:6" ht="32.5" thickBot="1" x14ac:dyDescent="0.4">
      <c r="A149" s="21">
        <v>6</v>
      </c>
      <c r="B149" s="58" t="s">
        <v>106</v>
      </c>
      <c r="C149" s="23" t="s">
        <v>12</v>
      </c>
      <c r="D149" s="24">
        <v>19.399999999999999</v>
      </c>
      <c r="E149" s="24"/>
      <c r="F149" s="25">
        <f t="shared" si="11"/>
        <v>0</v>
      </c>
    </row>
    <row r="150" spans="1:6" ht="16" thickBot="1" x14ac:dyDescent="0.4">
      <c r="A150" s="108" t="s">
        <v>107</v>
      </c>
      <c r="B150" s="109"/>
      <c r="C150" s="109"/>
      <c r="D150" s="109"/>
      <c r="E150" s="109"/>
      <c r="F150" s="26">
        <f>SUM(F144:F149)</f>
        <v>0</v>
      </c>
    </row>
    <row r="151" spans="1:6" ht="16" thickBot="1" x14ac:dyDescent="0.4">
      <c r="A151" s="52"/>
      <c r="B151" s="52"/>
      <c r="C151" s="52"/>
      <c r="D151" s="7"/>
      <c r="E151" s="7"/>
      <c r="F151" s="7"/>
    </row>
    <row r="152" spans="1:6" ht="16" x14ac:dyDescent="0.35">
      <c r="A152" s="35" t="s">
        <v>15</v>
      </c>
      <c r="B152" s="36" t="s">
        <v>82</v>
      </c>
      <c r="C152" s="37"/>
      <c r="D152" s="38"/>
      <c r="E152" s="38"/>
      <c r="F152" s="39"/>
    </row>
    <row r="153" spans="1:6" ht="31.5" thickBot="1" x14ac:dyDescent="0.4">
      <c r="A153" s="40" t="s">
        <v>172</v>
      </c>
      <c r="B153" s="41" t="s">
        <v>83</v>
      </c>
      <c r="C153" s="42"/>
      <c r="D153" s="43"/>
      <c r="E153" s="43"/>
      <c r="F153" s="44"/>
    </row>
    <row r="154" spans="1:6" ht="64" x14ac:dyDescent="0.35">
      <c r="A154" s="16">
        <v>1</v>
      </c>
      <c r="B154" s="17" t="s">
        <v>108</v>
      </c>
      <c r="C154" s="18" t="s">
        <v>52</v>
      </c>
      <c r="D154" s="19">
        <v>8</v>
      </c>
      <c r="E154" s="19"/>
      <c r="F154" s="20">
        <f>D154*E154</f>
        <v>0</v>
      </c>
    </row>
    <row r="155" spans="1:6" ht="48.5" thickBot="1" x14ac:dyDescent="0.4">
      <c r="A155" s="21">
        <v>2</v>
      </c>
      <c r="B155" s="58" t="s">
        <v>109</v>
      </c>
      <c r="C155" s="23" t="s">
        <v>7</v>
      </c>
      <c r="D155" s="24">
        <v>3.2</v>
      </c>
      <c r="E155" s="24"/>
      <c r="F155" s="25">
        <f>D155*E155</f>
        <v>0</v>
      </c>
    </row>
    <row r="156" spans="1:6" ht="16" thickBot="1" x14ac:dyDescent="0.4">
      <c r="A156" s="108" t="s">
        <v>84</v>
      </c>
      <c r="B156" s="109"/>
      <c r="C156" s="109"/>
      <c r="D156" s="109"/>
      <c r="E156" s="109"/>
      <c r="F156" s="26">
        <f>SUM(F154:F155)</f>
        <v>0</v>
      </c>
    </row>
    <row r="157" spans="1:6" ht="16" thickBot="1" x14ac:dyDescent="0.4">
      <c r="A157" s="52"/>
      <c r="B157" s="52"/>
      <c r="C157" s="52"/>
      <c r="D157" s="7"/>
      <c r="E157" s="7"/>
      <c r="F157" s="7"/>
    </row>
    <row r="158" spans="1:6" ht="31.5" thickBot="1" x14ac:dyDescent="0.4">
      <c r="A158" s="3" t="s">
        <v>173</v>
      </c>
      <c r="B158" s="12" t="s">
        <v>110</v>
      </c>
      <c r="C158" s="55"/>
      <c r="D158" s="56"/>
      <c r="E158" s="56"/>
      <c r="F158" s="57"/>
    </row>
    <row r="159" spans="1:6" ht="16" x14ac:dyDescent="0.35">
      <c r="A159" s="16">
        <v>1</v>
      </c>
      <c r="B159" s="17" t="s">
        <v>85</v>
      </c>
      <c r="C159" s="18" t="s">
        <v>7</v>
      </c>
      <c r="D159" s="19">
        <v>39.5</v>
      </c>
      <c r="E159" s="19"/>
      <c r="F159" s="20">
        <f>D159*E159</f>
        <v>0</v>
      </c>
    </row>
    <row r="160" spans="1:6" ht="16" x14ac:dyDescent="0.35">
      <c r="A160" s="45">
        <v>2</v>
      </c>
      <c r="B160" s="46" t="s">
        <v>160</v>
      </c>
      <c r="C160" s="47" t="s">
        <v>7</v>
      </c>
      <c r="D160" s="48">
        <v>41.84</v>
      </c>
      <c r="E160" s="48"/>
      <c r="F160" s="49">
        <f>D160*E160</f>
        <v>0</v>
      </c>
    </row>
    <row r="161" spans="1:6" ht="32" x14ac:dyDescent="0.35">
      <c r="A161" s="45">
        <v>3</v>
      </c>
      <c r="B161" s="46" t="s">
        <v>159</v>
      </c>
      <c r="C161" s="47" t="s">
        <v>7</v>
      </c>
      <c r="D161" s="48">
        <v>61.84</v>
      </c>
      <c r="E161" s="48"/>
      <c r="F161" s="49">
        <f>D161*E161</f>
        <v>0</v>
      </c>
    </row>
    <row r="162" spans="1:6" ht="32.5" thickBot="1" x14ac:dyDescent="0.4">
      <c r="A162" s="21">
        <v>4</v>
      </c>
      <c r="B162" s="58" t="s">
        <v>158</v>
      </c>
      <c r="C162" s="23" t="s">
        <v>7</v>
      </c>
      <c r="D162" s="24">
        <v>62.7</v>
      </c>
      <c r="E162" s="24"/>
      <c r="F162" s="25">
        <f>D162*E162</f>
        <v>0</v>
      </c>
    </row>
    <row r="163" spans="1:6" ht="16" thickBot="1" x14ac:dyDescent="0.4">
      <c r="A163" s="108" t="s">
        <v>111</v>
      </c>
      <c r="B163" s="109"/>
      <c r="C163" s="109"/>
      <c r="D163" s="109"/>
      <c r="E163" s="109"/>
      <c r="F163" s="26">
        <f>SUM(F159:F162)</f>
        <v>0</v>
      </c>
    </row>
    <row r="164" spans="1:6" ht="16" thickBot="1" x14ac:dyDescent="0.4">
      <c r="A164" s="52"/>
      <c r="B164" s="52"/>
      <c r="C164" s="52"/>
      <c r="D164" s="7"/>
      <c r="E164" s="7"/>
      <c r="F164" s="7"/>
    </row>
    <row r="165" spans="1:6" ht="31.5" thickBot="1" x14ac:dyDescent="0.4">
      <c r="A165" s="3" t="s">
        <v>174</v>
      </c>
      <c r="B165" s="12" t="s">
        <v>112</v>
      </c>
      <c r="C165" s="55"/>
      <c r="D165" s="56"/>
      <c r="E165" s="56"/>
      <c r="F165" s="57"/>
    </row>
    <row r="166" spans="1:6" ht="16" x14ac:dyDescent="0.35">
      <c r="A166" s="16">
        <v>1</v>
      </c>
      <c r="B166" s="17" t="s">
        <v>161</v>
      </c>
      <c r="C166" s="18" t="s">
        <v>7</v>
      </c>
      <c r="D166" s="19">
        <v>41.84</v>
      </c>
      <c r="E166" s="19"/>
      <c r="F166" s="20">
        <f>D166*E166</f>
        <v>0</v>
      </c>
    </row>
    <row r="167" spans="1:6" ht="16" x14ac:dyDescent="0.35">
      <c r="A167" s="45">
        <v>2</v>
      </c>
      <c r="B167" s="46" t="s">
        <v>60</v>
      </c>
      <c r="C167" s="47" t="s">
        <v>7</v>
      </c>
      <c r="D167" s="48">
        <v>42.8</v>
      </c>
      <c r="E167" s="48"/>
      <c r="F167" s="49">
        <f>D167*E167</f>
        <v>0</v>
      </c>
    </row>
    <row r="168" spans="1:6" ht="32" x14ac:dyDescent="0.35">
      <c r="A168" s="45">
        <v>3</v>
      </c>
      <c r="B168" s="46" t="s">
        <v>113</v>
      </c>
      <c r="C168" s="47" t="s">
        <v>7</v>
      </c>
      <c r="D168" s="48">
        <v>41.84</v>
      </c>
      <c r="E168" s="48"/>
      <c r="F168" s="49">
        <f>D168*E168</f>
        <v>0</v>
      </c>
    </row>
    <row r="169" spans="1:6" ht="32.5" thickBot="1" x14ac:dyDescent="0.4">
      <c r="A169" s="21">
        <v>4</v>
      </c>
      <c r="B169" s="58" t="s">
        <v>87</v>
      </c>
      <c r="C169" s="23" t="s">
        <v>7</v>
      </c>
      <c r="D169" s="24">
        <v>23.52</v>
      </c>
      <c r="E169" s="24"/>
      <c r="F169" s="25">
        <f>D169*E169</f>
        <v>0</v>
      </c>
    </row>
    <row r="170" spans="1:6" ht="16" thickBot="1" x14ac:dyDescent="0.4">
      <c r="A170" s="108" t="s">
        <v>88</v>
      </c>
      <c r="B170" s="109"/>
      <c r="C170" s="109"/>
      <c r="D170" s="109"/>
      <c r="E170" s="109"/>
      <c r="F170" s="26">
        <f>SUM(F166:F169)</f>
        <v>0</v>
      </c>
    </row>
    <row r="171" spans="1:6" ht="16" thickBot="1" x14ac:dyDescent="0.4">
      <c r="A171" s="52"/>
      <c r="B171" s="52"/>
      <c r="C171" s="52"/>
      <c r="D171" s="7"/>
      <c r="E171" s="7"/>
      <c r="F171" s="7"/>
    </row>
    <row r="172" spans="1:6" ht="31.5" thickBot="1" x14ac:dyDescent="0.4">
      <c r="A172" s="3" t="s">
        <v>175</v>
      </c>
      <c r="B172" s="12" t="s">
        <v>114</v>
      </c>
      <c r="C172" s="4"/>
      <c r="D172" s="9"/>
      <c r="E172" s="56"/>
      <c r="F172" s="10"/>
    </row>
    <row r="173" spans="1:6" ht="32" x14ac:dyDescent="0.35">
      <c r="A173" s="16" t="s">
        <v>115</v>
      </c>
      <c r="B173" s="17" t="s">
        <v>162</v>
      </c>
      <c r="C173" s="18" t="s">
        <v>13</v>
      </c>
      <c r="D173" s="19">
        <v>3</v>
      </c>
      <c r="E173" s="19"/>
      <c r="F173" s="20">
        <f t="shared" ref="F173:F176" si="12">D173*E173</f>
        <v>0</v>
      </c>
    </row>
    <row r="174" spans="1:6" ht="32" x14ac:dyDescent="0.35">
      <c r="A174" s="16" t="s">
        <v>115</v>
      </c>
      <c r="B174" s="17" t="s">
        <v>116</v>
      </c>
      <c r="C174" s="18" t="s">
        <v>13</v>
      </c>
      <c r="D174" s="19">
        <v>6</v>
      </c>
      <c r="E174" s="19"/>
      <c r="F174" s="20">
        <f t="shared" ref="F174" si="13">D174*E174</f>
        <v>0</v>
      </c>
    </row>
    <row r="175" spans="1:6" ht="48" x14ac:dyDescent="0.35">
      <c r="A175" s="45" t="s">
        <v>117</v>
      </c>
      <c r="B175" s="46" t="s">
        <v>118</v>
      </c>
      <c r="C175" s="47" t="s">
        <v>12</v>
      </c>
      <c r="D175" s="48">
        <v>20</v>
      </c>
      <c r="E175" s="48"/>
      <c r="F175" s="49">
        <f t="shared" si="12"/>
        <v>0</v>
      </c>
    </row>
    <row r="176" spans="1:6" ht="80.5" thickBot="1" x14ac:dyDescent="0.4">
      <c r="A176" s="45" t="s">
        <v>119</v>
      </c>
      <c r="B176" s="46" t="s">
        <v>163</v>
      </c>
      <c r="C176" s="47" t="s">
        <v>13</v>
      </c>
      <c r="D176" s="48">
        <v>4</v>
      </c>
      <c r="E176" s="48"/>
      <c r="F176" s="49">
        <f t="shared" si="12"/>
        <v>0</v>
      </c>
    </row>
    <row r="177" spans="1:6" ht="16" thickBot="1" x14ac:dyDescent="0.4">
      <c r="A177" s="108" t="s">
        <v>120</v>
      </c>
      <c r="B177" s="109"/>
      <c r="C177" s="109"/>
      <c r="D177" s="109"/>
      <c r="E177" s="109"/>
      <c r="F177" s="26">
        <f>SUM(F173:F176)</f>
        <v>0</v>
      </c>
    </row>
    <row r="178" spans="1:6" ht="16" thickBot="1" x14ac:dyDescent="0.4">
      <c r="A178" s="110" t="s">
        <v>121</v>
      </c>
      <c r="B178" s="111"/>
      <c r="C178" s="111"/>
      <c r="D178" s="111"/>
      <c r="E178" s="111"/>
      <c r="F178" s="27">
        <f>F177+F170+F163+F156+F150+F141+F132</f>
        <v>0</v>
      </c>
    </row>
    <row r="179" spans="1:6" ht="16.5" thickBot="1" x14ac:dyDescent="0.4">
      <c r="A179" s="11">
        <v>5</v>
      </c>
      <c r="B179" s="12" t="s">
        <v>122</v>
      </c>
      <c r="C179" s="13"/>
      <c r="D179" s="14"/>
      <c r="E179" s="14"/>
      <c r="F179" s="15"/>
    </row>
    <row r="180" spans="1:6" ht="64" x14ac:dyDescent="0.35">
      <c r="A180" s="62">
        <v>1</v>
      </c>
      <c r="B180" s="46" t="s">
        <v>123</v>
      </c>
      <c r="C180" s="63" t="s">
        <v>24</v>
      </c>
      <c r="D180" s="48">
        <v>1</v>
      </c>
      <c r="E180" s="48"/>
      <c r="F180" s="49">
        <f>D180*E180</f>
        <v>0</v>
      </c>
    </row>
    <row r="181" spans="1:6" ht="16.5" thickBot="1" x14ac:dyDescent="0.4">
      <c r="A181" s="62">
        <v>2</v>
      </c>
      <c r="B181" s="46" t="s">
        <v>124</v>
      </c>
      <c r="C181" s="47" t="s">
        <v>1</v>
      </c>
      <c r="D181" s="48">
        <v>1</v>
      </c>
      <c r="E181" s="48"/>
      <c r="F181" s="49">
        <f>D181*E181</f>
        <v>0</v>
      </c>
    </row>
    <row r="182" spans="1:6" ht="16" thickBot="1" x14ac:dyDescent="0.4">
      <c r="A182" s="108" t="s">
        <v>125</v>
      </c>
      <c r="B182" s="109"/>
      <c r="C182" s="109"/>
      <c r="D182" s="109"/>
      <c r="E182" s="109"/>
      <c r="F182" s="26">
        <f>SUM(F180:F181)</f>
        <v>0</v>
      </c>
    </row>
    <row r="183" spans="1:6" ht="16" thickBot="1" x14ac:dyDescent="0.4">
      <c r="A183" s="110" t="s">
        <v>126</v>
      </c>
      <c r="B183" s="111"/>
      <c r="C183" s="111"/>
      <c r="D183" s="111"/>
      <c r="E183" s="111"/>
      <c r="F183" s="27">
        <f>F182</f>
        <v>0</v>
      </c>
    </row>
    <row r="184" spans="1:6" ht="16" thickBot="1" x14ac:dyDescent="0.4">
      <c r="A184" s="52"/>
      <c r="B184" s="52"/>
      <c r="C184" s="52"/>
      <c r="D184" s="7"/>
      <c r="E184" s="7"/>
      <c r="F184" s="7"/>
    </row>
    <row r="185" spans="1:6" ht="16" thickBot="1" x14ac:dyDescent="0.4">
      <c r="A185" s="64">
        <v>6</v>
      </c>
      <c r="B185" s="65" t="s">
        <v>127</v>
      </c>
      <c r="C185" s="66"/>
      <c r="D185" s="67"/>
      <c r="E185" s="67"/>
      <c r="F185" s="68"/>
    </row>
    <row r="186" spans="1:6" ht="16" x14ac:dyDescent="0.4">
      <c r="A186" s="69" t="s">
        <v>16</v>
      </c>
      <c r="B186" s="70" t="s">
        <v>128</v>
      </c>
      <c r="C186" s="70"/>
      <c r="D186" s="71"/>
      <c r="E186" s="71"/>
      <c r="F186" s="72"/>
    </row>
    <row r="187" spans="1:6" ht="48" x14ac:dyDescent="0.35">
      <c r="A187" s="45">
        <v>2</v>
      </c>
      <c r="B187" s="73" t="s">
        <v>176</v>
      </c>
      <c r="C187" s="47" t="s">
        <v>13</v>
      </c>
      <c r="D187" s="48">
        <v>75</v>
      </c>
      <c r="E187" s="74"/>
      <c r="F187" s="75">
        <f>E187*D187</f>
        <v>0</v>
      </c>
    </row>
    <row r="188" spans="1:6" ht="32" x14ac:dyDescent="0.35">
      <c r="A188" s="45">
        <v>3</v>
      </c>
      <c r="B188" s="73" t="s">
        <v>129</v>
      </c>
      <c r="C188" s="47" t="s">
        <v>13</v>
      </c>
      <c r="D188" s="48">
        <v>6</v>
      </c>
      <c r="E188" s="74"/>
      <c r="F188" s="75">
        <f>E188*D188</f>
        <v>0</v>
      </c>
    </row>
    <row r="189" spans="1:6" ht="16" x14ac:dyDescent="0.35">
      <c r="A189" s="45">
        <v>4</v>
      </c>
      <c r="B189" s="73" t="s">
        <v>130</v>
      </c>
      <c r="C189" s="47" t="s">
        <v>13</v>
      </c>
      <c r="D189" s="48">
        <v>3</v>
      </c>
      <c r="E189" s="74"/>
      <c r="F189" s="75">
        <f>E189*D189</f>
        <v>0</v>
      </c>
    </row>
    <row r="190" spans="1:6" ht="16" x14ac:dyDescent="0.35">
      <c r="A190" s="76" t="s">
        <v>212</v>
      </c>
      <c r="B190" s="77" t="s">
        <v>131</v>
      </c>
      <c r="C190" s="47"/>
      <c r="D190" s="74"/>
      <c r="E190" s="74"/>
      <c r="F190" s="75"/>
    </row>
    <row r="191" spans="1:6" ht="16" x14ac:dyDescent="0.35">
      <c r="A191" s="45">
        <v>1</v>
      </c>
      <c r="B191" s="73" t="s">
        <v>132</v>
      </c>
      <c r="C191" s="47" t="s">
        <v>13</v>
      </c>
      <c r="D191" s="74">
        <v>2</v>
      </c>
      <c r="E191" s="74"/>
      <c r="F191" s="75">
        <f>E191*D191</f>
        <v>0</v>
      </c>
    </row>
    <row r="192" spans="1:6" ht="16" x14ac:dyDescent="0.35">
      <c r="A192" s="45">
        <v>2</v>
      </c>
      <c r="B192" s="73" t="s">
        <v>133</v>
      </c>
      <c r="C192" s="47" t="s">
        <v>13</v>
      </c>
      <c r="D192" s="74">
        <v>1</v>
      </c>
      <c r="E192" s="74"/>
      <c r="F192" s="75">
        <f>E192*D192</f>
        <v>0</v>
      </c>
    </row>
    <row r="193" spans="1:6" ht="32" x14ac:dyDescent="0.35">
      <c r="A193" s="45">
        <v>3</v>
      </c>
      <c r="B193" s="78" t="s">
        <v>134</v>
      </c>
      <c r="C193" s="47" t="s">
        <v>13</v>
      </c>
      <c r="D193" s="74">
        <v>8</v>
      </c>
      <c r="E193" s="74"/>
      <c r="F193" s="75">
        <f>E193*D193</f>
        <v>0</v>
      </c>
    </row>
    <row r="194" spans="1:6" ht="48.5" thickBot="1" x14ac:dyDescent="0.4">
      <c r="A194" s="50">
        <v>4</v>
      </c>
      <c r="B194" s="79" t="s">
        <v>135</v>
      </c>
      <c r="C194" s="51" t="s">
        <v>13</v>
      </c>
      <c r="D194" s="80">
        <v>1</v>
      </c>
      <c r="E194" s="80"/>
      <c r="F194" s="81">
        <f>E194*D194</f>
        <v>0</v>
      </c>
    </row>
    <row r="195" spans="1:6" ht="16" thickBot="1" x14ac:dyDescent="0.4">
      <c r="A195" s="112" t="s">
        <v>136</v>
      </c>
      <c r="B195" s="113"/>
      <c r="C195" s="113"/>
      <c r="D195" s="113"/>
      <c r="E195" s="113"/>
      <c r="F195" s="82">
        <f>SUM(F186:F194)</f>
        <v>0</v>
      </c>
    </row>
    <row r="196" spans="1:6" ht="16.5" thickBot="1" x14ac:dyDescent="0.4">
      <c r="A196" s="83"/>
      <c r="B196" s="84"/>
      <c r="C196" s="85"/>
      <c r="D196" s="86"/>
      <c r="E196" s="87"/>
      <c r="F196" s="88"/>
    </row>
    <row r="197" spans="1:6" ht="17" x14ac:dyDescent="0.35">
      <c r="A197" s="114" t="s">
        <v>137</v>
      </c>
      <c r="B197" s="115"/>
      <c r="C197" s="115"/>
      <c r="D197" s="115"/>
      <c r="E197" s="115"/>
      <c r="F197" s="89">
        <f>F183+F178+F119+F66+F13+F195</f>
        <v>0</v>
      </c>
    </row>
  </sheetData>
  <protectedRanges>
    <protectedRange sqref="E10:E11 E19:E24 E35:E40 E28:E31 E45:E46 E57:E63 E72:E77 E88:E94 E81:E84 E111:E116 E135:E140 E144:E149 E154:E155 E166:E169 E173:E176 E180:E181 E50:E53 E99:E100 E104:E107 E125:E131 E159:E162 E186:E194" name="Range1_2"/>
  </protectedRanges>
  <mergeCells count="36">
    <mergeCell ref="B1:E1"/>
    <mergeCell ref="B2:E2"/>
    <mergeCell ref="B3:E3"/>
    <mergeCell ref="A66:E66"/>
    <mergeCell ref="A6:F6"/>
    <mergeCell ref="A12:E12"/>
    <mergeCell ref="A13:E13"/>
    <mergeCell ref="B15:E15"/>
    <mergeCell ref="A25:E25"/>
    <mergeCell ref="A32:E32"/>
    <mergeCell ref="A41:E41"/>
    <mergeCell ref="A47:E47"/>
    <mergeCell ref="A54:E54"/>
    <mergeCell ref="A64:E64"/>
    <mergeCell ref="B68:E68"/>
    <mergeCell ref="B70:E70"/>
    <mergeCell ref="B71:E71"/>
    <mergeCell ref="A78:E78"/>
    <mergeCell ref="A85:E85"/>
    <mergeCell ref="A119:E119"/>
    <mergeCell ref="A132:E132"/>
    <mergeCell ref="A141:E141"/>
    <mergeCell ref="A150:E150"/>
    <mergeCell ref="A95:E95"/>
    <mergeCell ref="A101:E101"/>
    <mergeCell ref="A108:E108"/>
    <mergeCell ref="A117:E117"/>
    <mergeCell ref="A182:E182"/>
    <mergeCell ref="A183:E183"/>
    <mergeCell ref="A195:E195"/>
    <mergeCell ref="A197:E197"/>
    <mergeCell ref="A156:E156"/>
    <mergeCell ref="A163:E163"/>
    <mergeCell ref="A170:E170"/>
    <mergeCell ref="A177:E177"/>
    <mergeCell ref="A178:E17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27A7-0037-495E-9EAE-D4F26A493E9A}">
  <dimension ref="A1:F184"/>
  <sheetViews>
    <sheetView zoomScale="75" zoomScaleNormal="75" workbookViewId="0">
      <selection activeCell="A2" sqref="A2"/>
    </sheetView>
  </sheetViews>
  <sheetFormatPr defaultColWidth="10.90625" defaultRowHeight="14.5" x14ac:dyDescent="0.35"/>
  <cols>
    <col min="1" max="1" width="13.81640625" customWidth="1"/>
    <col min="2" max="2" width="50.1796875" customWidth="1"/>
    <col min="4" max="4" width="11.1796875" customWidth="1"/>
    <col min="5" max="5" width="20" customWidth="1"/>
    <col min="6" max="6" width="18.54296875" customWidth="1"/>
  </cols>
  <sheetData>
    <row r="1" spans="1:6" ht="15" x14ac:dyDescent="0.4">
      <c r="A1" s="137" t="s">
        <v>213</v>
      </c>
      <c r="B1" s="138"/>
      <c r="C1" s="139"/>
      <c r="D1" s="139"/>
      <c r="E1" s="139"/>
      <c r="F1" s="2"/>
    </row>
    <row r="2" spans="1:6" ht="15" x14ac:dyDescent="0.4">
      <c r="A2" s="137" t="s">
        <v>215</v>
      </c>
      <c r="B2" s="138"/>
      <c r="C2" s="139"/>
      <c r="D2" s="139"/>
      <c r="E2" s="139"/>
      <c r="F2" s="2"/>
    </row>
    <row r="3" spans="1:6" ht="15.5" x14ac:dyDescent="0.4">
      <c r="A3" s="137" t="s">
        <v>214</v>
      </c>
      <c r="B3" s="138"/>
      <c r="C3" s="139"/>
      <c r="D3" s="139"/>
      <c r="E3" s="139"/>
      <c r="F3" s="7"/>
    </row>
    <row r="4" spans="1:6" x14ac:dyDescent="0.35">
      <c r="A4" s="2"/>
      <c r="B4" s="2"/>
      <c r="C4" s="2"/>
      <c r="D4" s="2"/>
      <c r="E4" s="2"/>
      <c r="F4" s="2"/>
    </row>
    <row r="5" spans="1:6" ht="16" thickBot="1" x14ac:dyDescent="0.4">
      <c r="A5" s="5"/>
      <c r="B5" s="5"/>
      <c r="C5" s="5"/>
      <c r="D5" s="6"/>
      <c r="E5" s="7"/>
      <c r="F5" s="7"/>
    </row>
    <row r="6" spans="1:6" ht="16" thickBot="1" x14ac:dyDescent="0.4">
      <c r="A6" s="128" t="s">
        <v>17</v>
      </c>
      <c r="B6" s="129"/>
      <c r="C6" s="129"/>
      <c r="D6" s="129"/>
      <c r="E6" s="129"/>
      <c r="F6" s="130"/>
    </row>
    <row r="7" spans="1:6" ht="16" thickBot="1" x14ac:dyDescent="0.4">
      <c r="A7" s="5"/>
      <c r="B7" s="5"/>
      <c r="C7" s="5"/>
      <c r="D7" s="7"/>
      <c r="E7" s="8"/>
      <c r="F7" s="8"/>
    </row>
    <row r="8" spans="1:6" ht="16" thickBot="1" x14ac:dyDescent="0.4">
      <c r="A8" s="3" t="s">
        <v>0</v>
      </c>
      <c r="B8" s="4" t="s">
        <v>18</v>
      </c>
      <c r="C8" s="4" t="s">
        <v>19</v>
      </c>
      <c r="D8" s="9" t="s">
        <v>20</v>
      </c>
      <c r="E8" s="9" t="s">
        <v>21</v>
      </c>
      <c r="F8" s="10" t="s">
        <v>22</v>
      </c>
    </row>
    <row r="9" spans="1:6" ht="31.5" thickBot="1" x14ac:dyDescent="0.4">
      <c r="A9" s="11" t="s">
        <v>139</v>
      </c>
      <c r="B9" s="12" t="s">
        <v>23</v>
      </c>
      <c r="C9" s="13"/>
      <c r="D9" s="14"/>
      <c r="E9" s="14"/>
      <c r="F9" s="15"/>
    </row>
    <row r="10" spans="1:6" ht="16" x14ac:dyDescent="0.35">
      <c r="A10" s="16">
        <v>1</v>
      </c>
      <c r="B10" s="17" t="s">
        <v>138</v>
      </c>
      <c r="C10" s="18" t="s">
        <v>24</v>
      </c>
      <c r="D10" s="19">
        <v>1</v>
      </c>
      <c r="E10" s="19"/>
      <c r="F10" s="20">
        <f>D10*E10</f>
        <v>0</v>
      </c>
    </row>
    <row r="11" spans="1:6" ht="32.5" thickBot="1" x14ac:dyDescent="0.4">
      <c r="A11" s="21">
        <v>2</v>
      </c>
      <c r="B11" s="22" t="s">
        <v>25</v>
      </c>
      <c r="C11" s="23" t="s">
        <v>7</v>
      </c>
      <c r="D11" s="24">
        <v>3600</v>
      </c>
      <c r="E11" s="24"/>
      <c r="F11" s="25">
        <f>D11*E11</f>
        <v>0</v>
      </c>
    </row>
    <row r="12" spans="1:6" ht="16" thickBot="1" x14ac:dyDescent="0.4">
      <c r="A12" s="131" t="s">
        <v>26</v>
      </c>
      <c r="B12" s="132"/>
      <c r="C12" s="132"/>
      <c r="D12" s="132"/>
      <c r="E12" s="132"/>
      <c r="F12" s="26">
        <f>SUM(F10:F11)</f>
        <v>0</v>
      </c>
    </row>
    <row r="13" spans="1:6" ht="16.5" thickBot="1" x14ac:dyDescent="0.4">
      <c r="A13" s="133" t="s">
        <v>27</v>
      </c>
      <c r="B13" s="134"/>
      <c r="C13" s="134"/>
      <c r="D13" s="134"/>
      <c r="E13" s="135"/>
      <c r="F13" s="27">
        <f>F12</f>
        <v>0</v>
      </c>
    </row>
    <row r="14" spans="1:6" ht="16.5" thickBot="1" x14ac:dyDescent="0.4">
      <c r="A14" s="28"/>
      <c r="B14" s="29"/>
      <c r="C14" s="29"/>
      <c r="D14" s="30"/>
      <c r="E14" s="30"/>
      <c r="F14" s="31"/>
    </row>
    <row r="15" spans="1:6" ht="16.5" thickBot="1" x14ac:dyDescent="0.4">
      <c r="A15" s="11" t="s">
        <v>140</v>
      </c>
      <c r="B15" s="116" t="s">
        <v>28</v>
      </c>
      <c r="C15" s="117"/>
      <c r="D15" s="117"/>
      <c r="E15" s="118"/>
      <c r="F15" s="15"/>
    </row>
    <row r="16" spans="1:6" ht="16.5" thickBot="1" x14ac:dyDescent="0.4">
      <c r="A16" s="32"/>
      <c r="B16" s="33"/>
      <c r="C16" s="33"/>
      <c r="D16" s="7"/>
      <c r="E16" s="7"/>
      <c r="F16" s="34"/>
    </row>
    <row r="17" spans="1:6" ht="16" x14ac:dyDescent="0.35">
      <c r="A17" s="35">
        <v>1</v>
      </c>
      <c r="B17" s="36" t="s">
        <v>29</v>
      </c>
      <c r="C17" s="37"/>
      <c r="D17" s="38"/>
      <c r="E17" s="38"/>
      <c r="F17" s="39"/>
    </row>
    <row r="18" spans="1:6" ht="16.5" thickBot="1" x14ac:dyDescent="0.4">
      <c r="A18" s="40" t="s">
        <v>2</v>
      </c>
      <c r="B18" s="41" t="s">
        <v>30</v>
      </c>
      <c r="C18" s="42"/>
      <c r="D18" s="43"/>
      <c r="E18" s="43"/>
      <c r="F18" s="44"/>
    </row>
    <row r="19" spans="1:6" ht="16" x14ac:dyDescent="0.35">
      <c r="A19" s="16">
        <v>1</v>
      </c>
      <c r="B19" s="17" t="s">
        <v>179</v>
      </c>
      <c r="C19" s="18" t="s">
        <v>31</v>
      </c>
      <c r="D19" s="19">
        <v>38.92</v>
      </c>
      <c r="E19" s="19"/>
      <c r="F19" s="20">
        <f t="shared" ref="F19:F20" si="0">D19*E19</f>
        <v>0</v>
      </c>
    </row>
    <row r="20" spans="1:6" ht="16.5" thickBot="1" x14ac:dyDescent="0.4">
      <c r="A20" s="45">
        <v>3</v>
      </c>
      <c r="B20" s="46" t="s">
        <v>177</v>
      </c>
      <c r="C20" s="47" t="s">
        <v>31</v>
      </c>
      <c r="D20" s="48">
        <v>26.47</v>
      </c>
      <c r="E20" s="48"/>
      <c r="F20" s="49">
        <f t="shared" si="0"/>
        <v>0</v>
      </c>
    </row>
    <row r="21" spans="1:6" ht="16" thickBot="1" x14ac:dyDescent="0.4">
      <c r="A21" s="125" t="s">
        <v>36</v>
      </c>
      <c r="B21" s="126"/>
      <c r="C21" s="126"/>
      <c r="D21" s="126"/>
      <c r="E21" s="136"/>
      <c r="F21" s="26">
        <f>SUM(F19:F20)</f>
        <v>0</v>
      </c>
    </row>
    <row r="22" spans="1:6" ht="16" thickBot="1" x14ac:dyDescent="0.4">
      <c r="A22" s="52"/>
      <c r="B22" s="52"/>
      <c r="C22" s="52"/>
      <c r="D22" s="7"/>
      <c r="E22" s="7"/>
      <c r="F22" s="7"/>
    </row>
    <row r="23" spans="1:6" ht="16" thickBot="1" x14ac:dyDescent="0.4">
      <c r="A23" s="3" t="s">
        <v>3</v>
      </c>
      <c r="B23" s="12" t="s">
        <v>37</v>
      </c>
      <c r="C23" s="4"/>
      <c r="D23" s="9"/>
      <c r="E23" s="9"/>
      <c r="F23" s="10"/>
    </row>
    <row r="24" spans="1:6" ht="32.5" thickBot="1" x14ac:dyDescent="0.4">
      <c r="A24" s="16">
        <v>1</v>
      </c>
      <c r="B24" s="53" t="s">
        <v>178</v>
      </c>
      <c r="C24" s="18" t="s">
        <v>31</v>
      </c>
      <c r="D24" s="19">
        <v>43.39</v>
      </c>
      <c r="E24" s="19"/>
      <c r="F24" s="20">
        <f>D24*E24</f>
        <v>0</v>
      </c>
    </row>
    <row r="25" spans="1:6" ht="16" thickBot="1" x14ac:dyDescent="0.4">
      <c r="A25" s="125" t="s">
        <v>42</v>
      </c>
      <c r="B25" s="126"/>
      <c r="C25" s="126"/>
      <c r="D25" s="126"/>
      <c r="E25" s="126"/>
      <c r="F25" s="26">
        <f>SUM(F24:F24)</f>
        <v>0</v>
      </c>
    </row>
    <row r="26" spans="1:6" ht="16" thickBot="1" x14ac:dyDescent="0.4">
      <c r="A26" s="52"/>
      <c r="B26" s="52"/>
      <c r="C26" s="52"/>
      <c r="D26" s="7"/>
      <c r="E26" s="7"/>
      <c r="F26" s="7"/>
    </row>
    <row r="27" spans="1:6" ht="16.5" thickBot="1" x14ac:dyDescent="0.4">
      <c r="A27" s="3" t="s">
        <v>4</v>
      </c>
      <c r="B27" s="12" t="s">
        <v>43</v>
      </c>
      <c r="C27" s="55"/>
      <c r="D27" s="56"/>
      <c r="E27" s="56"/>
      <c r="F27" s="57"/>
    </row>
    <row r="28" spans="1:6" ht="80" x14ac:dyDescent="0.35">
      <c r="A28" s="16">
        <v>1</v>
      </c>
      <c r="B28" s="17" t="s">
        <v>180</v>
      </c>
      <c r="C28" s="18" t="s">
        <v>7</v>
      </c>
      <c r="D28" s="19">
        <v>125</v>
      </c>
      <c r="E28" s="19"/>
      <c r="F28" s="20">
        <f t="shared" ref="F28:F33" si="1">D28*E28</f>
        <v>0</v>
      </c>
    </row>
    <row r="29" spans="1:6" ht="48" x14ac:dyDescent="0.35">
      <c r="A29" s="45">
        <v>2</v>
      </c>
      <c r="B29" s="46" t="s">
        <v>44</v>
      </c>
      <c r="C29" s="47" t="s">
        <v>31</v>
      </c>
      <c r="D29" s="48">
        <v>1.5</v>
      </c>
      <c r="E29" s="48"/>
      <c r="F29" s="49">
        <f t="shared" si="1"/>
        <v>0</v>
      </c>
    </row>
    <row r="30" spans="1:6" ht="32" x14ac:dyDescent="0.35">
      <c r="A30" s="45">
        <v>3</v>
      </c>
      <c r="B30" s="46" t="s">
        <v>45</v>
      </c>
      <c r="C30" s="47" t="s">
        <v>31</v>
      </c>
      <c r="D30" s="48">
        <v>1.3</v>
      </c>
      <c r="E30" s="48"/>
      <c r="F30" s="49">
        <f t="shared" si="1"/>
        <v>0</v>
      </c>
    </row>
    <row r="31" spans="1:6" ht="32" x14ac:dyDescent="0.35">
      <c r="A31" s="45">
        <v>4</v>
      </c>
      <c r="B31" s="46" t="s">
        <v>46</v>
      </c>
      <c r="C31" s="47" t="s">
        <v>7</v>
      </c>
      <c r="D31" s="48">
        <v>150</v>
      </c>
      <c r="E31" s="48"/>
      <c r="F31" s="49">
        <f t="shared" si="1"/>
        <v>0</v>
      </c>
    </row>
    <row r="32" spans="1:6" ht="32" x14ac:dyDescent="0.35">
      <c r="A32" s="45">
        <v>5</v>
      </c>
      <c r="B32" s="46" t="s">
        <v>47</v>
      </c>
      <c r="C32" s="47" t="s">
        <v>12</v>
      </c>
      <c r="D32" s="48">
        <v>79.8</v>
      </c>
      <c r="E32" s="48"/>
      <c r="F32" s="49">
        <f t="shared" si="1"/>
        <v>0</v>
      </c>
    </row>
    <row r="33" spans="1:6" ht="32.5" thickBot="1" x14ac:dyDescent="0.4">
      <c r="A33" s="21">
        <v>6</v>
      </c>
      <c r="B33" s="58" t="s">
        <v>48</v>
      </c>
      <c r="C33" s="23" t="s">
        <v>12</v>
      </c>
      <c r="D33" s="24">
        <v>26.1</v>
      </c>
      <c r="E33" s="24"/>
      <c r="F33" s="25">
        <f t="shared" si="1"/>
        <v>0</v>
      </c>
    </row>
    <row r="34" spans="1:6" ht="16" thickBot="1" x14ac:dyDescent="0.4">
      <c r="A34" s="108" t="s">
        <v>49</v>
      </c>
      <c r="B34" s="109"/>
      <c r="C34" s="109"/>
      <c r="D34" s="109"/>
      <c r="E34" s="109"/>
      <c r="F34" s="26">
        <f>SUM(F28:F33)</f>
        <v>0</v>
      </c>
    </row>
    <row r="35" spans="1:6" ht="16" thickBot="1" x14ac:dyDescent="0.4">
      <c r="A35" s="52"/>
      <c r="B35" s="52"/>
      <c r="C35" s="52"/>
      <c r="D35" s="7"/>
      <c r="E35" s="7"/>
      <c r="F35" s="7"/>
    </row>
    <row r="36" spans="1:6" ht="16" x14ac:dyDescent="0.35">
      <c r="A36" s="35">
        <v>2</v>
      </c>
      <c r="B36" s="36" t="s">
        <v>50</v>
      </c>
      <c r="C36" s="37"/>
      <c r="D36" s="38"/>
      <c r="E36" s="38"/>
      <c r="F36" s="39"/>
    </row>
    <row r="37" spans="1:6" ht="16.5" thickBot="1" x14ac:dyDescent="0.4">
      <c r="A37" s="40" t="s">
        <v>6</v>
      </c>
      <c r="B37" s="41" t="s">
        <v>51</v>
      </c>
      <c r="C37" s="42"/>
      <c r="D37" s="43"/>
      <c r="E37" s="43"/>
      <c r="F37" s="44"/>
    </row>
    <row r="38" spans="1:6" ht="64" x14ac:dyDescent="0.35">
      <c r="A38" s="16">
        <v>1</v>
      </c>
      <c r="B38" s="17" t="s">
        <v>144</v>
      </c>
      <c r="C38" s="18" t="s">
        <v>52</v>
      </c>
      <c r="D38" s="19">
        <v>3</v>
      </c>
      <c r="E38" s="19"/>
      <c r="F38" s="20">
        <f>D38*E38</f>
        <v>0</v>
      </c>
    </row>
    <row r="39" spans="1:6" ht="64.5" thickBot="1" x14ac:dyDescent="0.4">
      <c r="A39" s="45">
        <v>2</v>
      </c>
      <c r="B39" s="46" t="s">
        <v>145</v>
      </c>
      <c r="C39" s="47" t="s">
        <v>52</v>
      </c>
      <c r="D39" s="48">
        <v>21</v>
      </c>
      <c r="E39" s="48"/>
      <c r="F39" s="49">
        <f>D39*E39</f>
        <v>0</v>
      </c>
    </row>
    <row r="40" spans="1:6" ht="16" thickBot="1" x14ac:dyDescent="0.4">
      <c r="A40" s="108" t="s">
        <v>53</v>
      </c>
      <c r="B40" s="109"/>
      <c r="C40" s="109"/>
      <c r="D40" s="109"/>
      <c r="E40" s="109"/>
      <c r="F40" s="26">
        <f>SUM(F38:F39)</f>
        <v>0</v>
      </c>
    </row>
    <row r="41" spans="1:6" ht="16" thickBot="1" x14ac:dyDescent="0.4">
      <c r="A41" s="52"/>
      <c r="B41" s="52"/>
      <c r="C41" s="52"/>
      <c r="D41" s="7"/>
      <c r="E41" s="7"/>
      <c r="F41" s="7"/>
    </row>
    <row r="42" spans="1:6" ht="16.5" thickBot="1" x14ac:dyDescent="0.4">
      <c r="A42" s="3" t="s">
        <v>8</v>
      </c>
      <c r="B42" s="12" t="s">
        <v>54</v>
      </c>
      <c r="C42" s="55"/>
      <c r="D42" s="56"/>
      <c r="E42" s="56"/>
      <c r="F42" s="57"/>
    </row>
    <row r="43" spans="1:6" ht="16" x14ac:dyDescent="0.35">
      <c r="A43" s="16">
        <v>1</v>
      </c>
      <c r="B43" s="17" t="s">
        <v>146</v>
      </c>
      <c r="C43" s="18" t="s">
        <v>7</v>
      </c>
      <c r="D43" s="19">
        <f>8*7*4</f>
        <v>224</v>
      </c>
      <c r="E43" s="19"/>
      <c r="F43" s="20">
        <f>D43*E43</f>
        <v>0</v>
      </c>
    </row>
    <row r="44" spans="1:6" ht="16" x14ac:dyDescent="0.35">
      <c r="A44" s="45">
        <v>2</v>
      </c>
      <c r="B44" s="46" t="s">
        <v>55</v>
      </c>
      <c r="C44" s="47" t="s">
        <v>7</v>
      </c>
      <c r="D44" s="48">
        <v>275</v>
      </c>
      <c r="E44" s="48"/>
      <c r="F44" s="49">
        <f>D44*E44</f>
        <v>0</v>
      </c>
    </row>
    <row r="45" spans="1:6" ht="32" x14ac:dyDescent="0.35">
      <c r="A45" s="45">
        <v>3</v>
      </c>
      <c r="B45" s="46" t="s">
        <v>56</v>
      </c>
      <c r="C45" s="47" t="s">
        <v>7</v>
      </c>
      <c r="D45" s="48">
        <v>21</v>
      </c>
      <c r="E45" s="48"/>
      <c r="F45" s="49">
        <f>D45*E45</f>
        <v>0</v>
      </c>
    </row>
    <row r="46" spans="1:6" ht="16.5" thickBot="1" x14ac:dyDescent="0.4">
      <c r="A46" s="45">
        <v>4</v>
      </c>
      <c r="B46" s="46" t="s">
        <v>147</v>
      </c>
      <c r="C46" s="47" t="s">
        <v>7</v>
      </c>
      <c r="D46" s="48">
        <f>132.4+99.3</f>
        <v>231.7</v>
      </c>
      <c r="E46" s="48"/>
      <c r="F46" s="49">
        <f>D46*E46</f>
        <v>0</v>
      </c>
    </row>
    <row r="47" spans="1:6" ht="16" thickBot="1" x14ac:dyDescent="0.4">
      <c r="A47" s="125" t="s">
        <v>58</v>
      </c>
      <c r="B47" s="126"/>
      <c r="C47" s="126"/>
      <c r="D47" s="126"/>
      <c r="E47" s="126"/>
      <c r="F47" s="26">
        <f>SUM(F43:F46)</f>
        <v>0</v>
      </c>
    </row>
    <row r="48" spans="1:6" ht="16" thickBot="1" x14ac:dyDescent="0.4">
      <c r="A48" s="52"/>
      <c r="B48" s="52"/>
      <c r="C48" s="52"/>
      <c r="D48" s="7"/>
      <c r="E48" s="7"/>
      <c r="F48" s="7"/>
    </row>
    <row r="49" spans="1:6" ht="16.5" thickBot="1" x14ac:dyDescent="0.4">
      <c r="A49" s="3" t="s">
        <v>9</v>
      </c>
      <c r="B49" s="12" t="s">
        <v>59</v>
      </c>
      <c r="C49" s="55"/>
      <c r="D49" s="56"/>
      <c r="E49" s="56"/>
      <c r="F49" s="57"/>
    </row>
    <row r="50" spans="1:6" ht="16" x14ac:dyDescent="0.35">
      <c r="A50" s="16">
        <v>1</v>
      </c>
      <c r="B50" s="17" t="s">
        <v>148</v>
      </c>
      <c r="C50" s="18" t="s">
        <v>7</v>
      </c>
      <c r="D50" s="19">
        <v>275</v>
      </c>
      <c r="E50" s="19"/>
      <c r="F50" s="20">
        <f t="shared" ref="F50:F56" si="2">D50*E50</f>
        <v>0</v>
      </c>
    </row>
    <row r="51" spans="1:6" ht="16" x14ac:dyDescent="0.35">
      <c r="A51" s="45">
        <v>2</v>
      </c>
      <c r="B51" s="46" t="s">
        <v>60</v>
      </c>
      <c r="C51" s="47" t="s">
        <v>7</v>
      </c>
      <c r="D51" s="48">
        <v>250</v>
      </c>
      <c r="E51" s="48"/>
      <c r="F51" s="49">
        <f t="shared" si="2"/>
        <v>0</v>
      </c>
    </row>
    <row r="52" spans="1:6" ht="32" x14ac:dyDescent="0.35">
      <c r="A52" s="45">
        <v>3</v>
      </c>
      <c r="B52" s="46" t="s">
        <v>149</v>
      </c>
      <c r="C52" s="47" t="s">
        <v>7</v>
      </c>
      <c r="D52" s="48">
        <v>275</v>
      </c>
      <c r="E52" s="48"/>
      <c r="F52" s="49">
        <f t="shared" si="2"/>
        <v>0</v>
      </c>
    </row>
    <row r="53" spans="1:6" ht="32" x14ac:dyDescent="0.35">
      <c r="A53" s="45">
        <v>4</v>
      </c>
      <c r="B53" s="46" t="s">
        <v>150</v>
      </c>
      <c r="C53" s="47" t="s">
        <v>7</v>
      </c>
      <c r="D53" s="48">
        <v>132.4</v>
      </c>
      <c r="E53" s="48"/>
      <c r="F53" s="49">
        <f t="shared" si="2"/>
        <v>0</v>
      </c>
    </row>
    <row r="54" spans="1:6" ht="32" x14ac:dyDescent="0.35">
      <c r="A54" s="45">
        <v>5</v>
      </c>
      <c r="B54" s="46" t="s">
        <v>152</v>
      </c>
      <c r="C54" s="47" t="s">
        <v>7</v>
      </c>
      <c r="D54" s="48">
        <f>(8*4*2+7*4)*0.6</f>
        <v>55.199999999999996</v>
      </c>
      <c r="E54" s="48"/>
      <c r="F54" s="49">
        <f t="shared" si="2"/>
        <v>0</v>
      </c>
    </row>
    <row r="55" spans="1:6" ht="32" x14ac:dyDescent="0.35">
      <c r="A55" s="45">
        <v>6</v>
      </c>
      <c r="B55" s="46" t="s">
        <v>62</v>
      </c>
      <c r="C55" s="47" t="s">
        <v>7</v>
      </c>
      <c r="D55" s="48">
        <v>107.2</v>
      </c>
      <c r="E55" s="48"/>
      <c r="F55" s="49">
        <f t="shared" si="2"/>
        <v>0</v>
      </c>
    </row>
    <row r="56" spans="1:6" ht="32.5" thickBot="1" x14ac:dyDescent="0.4">
      <c r="A56" s="21">
        <v>7</v>
      </c>
      <c r="B56" s="58" t="s">
        <v>151</v>
      </c>
      <c r="C56" s="23" t="s">
        <v>7</v>
      </c>
      <c r="D56" s="24">
        <v>7</v>
      </c>
      <c r="E56" s="24"/>
      <c r="F56" s="25">
        <f t="shared" si="2"/>
        <v>0</v>
      </c>
    </row>
    <row r="57" spans="1:6" ht="16" thickBot="1" x14ac:dyDescent="0.4">
      <c r="A57" s="108" t="s">
        <v>63</v>
      </c>
      <c r="B57" s="109"/>
      <c r="C57" s="109"/>
      <c r="D57" s="109"/>
      <c r="E57" s="109"/>
      <c r="F57" s="26">
        <f>SUM(F50:F56)</f>
        <v>0</v>
      </c>
    </row>
    <row r="58" spans="1:6" ht="16" thickBot="1" x14ac:dyDescent="0.4">
      <c r="A58" s="52"/>
      <c r="B58" s="52"/>
      <c r="C58" s="52"/>
      <c r="D58" s="7"/>
      <c r="E58" s="7"/>
      <c r="F58" s="7"/>
    </row>
    <row r="59" spans="1:6" ht="16" thickBot="1" x14ac:dyDescent="0.4">
      <c r="A59" s="110" t="s">
        <v>64</v>
      </c>
      <c r="B59" s="111"/>
      <c r="C59" s="111"/>
      <c r="D59" s="111"/>
      <c r="E59" s="127"/>
      <c r="F59" s="27">
        <f>F57+F47+F40+F34+F25+F21</f>
        <v>0</v>
      </c>
    </row>
    <row r="60" spans="1:6" ht="16" thickBot="1" x14ac:dyDescent="0.4">
      <c r="A60" s="110" t="s">
        <v>65</v>
      </c>
      <c r="B60" s="111"/>
      <c r="C60" s="111"/>
      <c r="D60" s="111"/>
      <c r="E60" s="127"/>
      <c r="F60" s="27">
        <f>F59*2</f>
        <v>0</v>
      </c>
    </row>
    <row r="61" spans="1:6" ht="16" thickBot="1" x14ac:dyDescent="0.4">
      <c r="A61" s="52"/>
      <c r="B61" s="52"/>
      <c r="C61" s="52"/>
      <c r="D61" s="7"/>
      <c r="E61" s="7"/>
      <c r="F61" s="7"/>
    </row>
    <row r="62" spans="1:6" ht="16.5" thickBot="1" x14ac:dyDescent="0.4">
      <c r="A62" s="11">
        <v>3</v>
      </c>
      <c r="B62" s="116" t="s">
        <v>66</v>
      </c>
      <c r="C62" s="117"/>
      <c r="D62" s="117"/>
      <c r="E62" s="118"/>
      <c r="F62" s="15"/>
    </row>
    <row r="63" spans="1:6" ht="16.5" thickBot="1" x14ac:dyDescent="0.4">
      <c r="A63" s="32"/>
      <c r="B63" s="33"/>
      <c r="C63" s="33"/>
      <c r="D63" s="7"/>
      <c r="E63" s="7"/>
      <c r="F63" s="34"/>
    </row>
    <row r="64" spans="1:6" ht="16" x14ac:dyDescent="0.35">
      <c r="A64" s="35" t="s">
        <v>10</v>
      </c>
      <c r="B64" s="119" t="s">
        <v>29</v>
      </c>
      <c r="C64" s="120"/>
      <c r="D64" s="120"/>
      <c r="E64" s="121"/>
      <c r="F64" s="39"/>
    </row>
    <row r="65" spans="1:6" ht="16.5" thickBot="1" x14ac:dyDescent="0.4">
      <c r="A65" s="40" t="s">
        <v>153</v>
      </c>
      <c r="B65" s="122" t="s">
        <v>67</v>
      </c>
      <c r="C65" s="123"/>
      <c r="D65" s="123"/>
      <c r="E65" s="124"/>
      <c r="F65" s="44"/>
    </row>
    <row r="66" spans="1:6" ht="16" x14ac:dyDescent="0.35">
      <c r="A66" s="16">
        <v>1</v>
      </c>
      <c r="B66" s="17" t="s">
        <v>181</v>
      </c>
      <c r="C66" s="18" t="s">
        <v>31</v>
      </c>
      <c r="D66" s="19">
        <v>32.5</v>
      </c>
      <c r="E66" s="19"/>
      <c r="F66" s="20">
        <f t="shared" ref="F66:F67" si="3">D66*E66</f>
        <v>0</v>
      </c>
    </row>
    <row r="67" spans="1:6" ht="16.5" thickBot="1" x14ac:dyDescent="0.4">
      <c r="A67" s="45">
        <v>3</v>
      </c>
      <c r="B67" s="46" t="s">
        <v>177</v>
      </c>
      <c r="C67" s="47" t="s">
        <v>31</v>
      </c>
      <c r="D67" s="48">
        <v>27.12</v>
      </c>
      <c r="E67" s="48"/>
      <c r="F67" s="49">
        <f t="shared" si="3"/>
        <v>0</v>
      </c>
    </row>
    <row r="68" spans="1:6" ht="16" thickBot="1" x14ac:dyDescent="0.4">
      <c r="A68" s="108" t="s">
        <v>68</v>
      </c>
      <c r="B68" s="109"/>
      <c r="C68" s="109"/>
      <c r="D68" s="109"/>
      <c r="E68" s="109"/>
      <c r="F68" s="26">
        <f>SUM(F66:F67)</f>
        <v>0</v>
      </c>
    </row>
    <row r="69" spans="1:6" ht="16" thickBot="1" x14ac:dyDescent="0.4">
      <c r="A69" s="52"/>
      <c r="B69" s="52"/>
      <c r="C69" s="52"/>
      <c r="D69" s="7"/>
      <c r="E69" s="7"/>
      <c r="F69" s="7"/>
    </row>
    <row r="70" spans="1:6" ht="16.5" thickBot="1" x14ac:dyDescent="0.4">
      <c r="A70" s="3" t="s">
        <v>164</v>
      </c>
      <c r="B70" s="12" t="s">
        <v>5</v>
      </c>
      <c r="C70" s="55"/>
      <c r="D70" s="56"/>
      <c r="E70" s="56"/>
      <c r="F70" s="57"/>
    </row>
    <row r="71" spans="1:6" ht="32.5" thickBot="1" x14ac:dyDescent="0.4">
      <c r="A71" s="16">
        <v>1</v>
      </c>
      <c r="B71" s="53" t="s">
        <v>182</v>
      </c>
      <c r="C71" s="18" t="s">
        <v>31</v>
      </c>
      <c r="D71" s="19">
        <v>35.6</v>
      </c>
      <c r="E71" s="19"/>
      <c r="F71" s="20">
        <f>D71*E71</f>
        <v>0</v>
      </c>
    </row>
    <row r="72" spans="1:6" ht="16" thickBot="1" x14ac:dyDescent="0.4">
      <c r="A72" s="108" t="s">
        <v>72</v>
      </c>
      <c r="B72" s="109"/>
      <c r="C72" s="109"/>
      <c r="D72" s="109"/>
      <c r="E72" s="109"/>
      <c r="F72" s="26">
        <f>SUM(F71:F71)</f>
        <v>0</v>
      </c>
    </row>
    <row r="73" spans="1:6" ht="16" thickBot="1" x14ac:dyDescent="0.4">
      <c r="A73" s="52"/>
      <c r="B73" s="52"/>
      <c r="C73" s="52"/>
      <c r="D73" s="7"/>
      <c r="E73" s="7"/>
      <c r="F73" s="7"/>
    </row>
    <row r="74" spans="1:6" ht="31.5" thickBot="1" x14ac:dyDescent="0.4">
      <c r="A74" s="3" t="s">
        <v>165</v>
      </c>
      <c r="B74" s="12" t="s">
        <v>73</v>
      </c>
      <c r="C74" s="55"/>
      <c r="D74" s="56"/>
      <c r="E74" s="56"/>
      <c r="F74" s="57"/>
    </row>
    <row r="75" spans="1:6" ht="48" x14ac:dyDescent="0.35">
      <c r="A75" s="16">
        <v>1</v>
      </c>
      <c r="B75" s="17" t="s">
        <v>183</v>
      </c>
      <c r="C75" s="18" t="s">
        <v>31</v>
      </c>
      <c r="D75" s="19">
        <v>0.8</v>
      </c>
      <c r="E75" s="19"/>
      <c r="F75" s="20">
        <f t="shared" ref="F75:F81" si="4">D75*E75</f>
        <v>0</v>
      </c>
    </row>
    <row r="76" spans="1:6" ht="32" x14ac:dyDescent="0.35">
      <c r="A76" s="45">
        <v>2</v>
      </c>
      <c r="B76" s="46" t="s">
        <v>75</v>
      </c>
      <c r="C76" s="47" t="s">
        <v>31</v>
      </c>
      <c r="D76" s="48">
        <v>1</v>
      </c>
      <c r="E76" s="48"/>
      <c r="F76" s="49">
        <f t="shared" si="4"/>
        <v>0</v>
      </c>
    </row>
    <row r="77" spans="1:6" ht="32" x14ac:dyDescent="0.35">
      <c r="A77" s="45">
        <v>3</v>
      </c>
      <c r="B77" s="46" t="s">
        <v>184</v>
      </c>
      <c r="C77" s="47" t="s">
        <v>7</v>
      </c>
      <c r="D77" s="48">
        <v>152.5</v>
      </c>
      <c r="E77" s="48"/>
      <c r="F77" s="49">
        <f t="shared" si="4"/>
        <v>0</v>
      </c>
    </row>
    <row r="78" spans="1:6" ht="16" x14ac:dyDescent="0.35">
      <c r="A78" s="45">
        <v>4</v>
      </c>
      <c r="B78" s="46" t="s">
        <v>77</v>
      </c>
      <c r="C78" s="47" t="s">
        <v>12</v>
      </c>
      <c r="D78" s="48">
        <v>13</v>
      </c>
      <c r="E78" s="48"/>
      <c r="F78" s="49">
        <f t="shared" si="4"/>
        <v>0</v>
      </c>
    </row>
    <row r="79" spans="1:6" ht="32" x14ac:dyDescent="0.35">
      <c r="A79" s="45">
        <v>5</v>
      </c>
      <c r="B79" s="46" t="s">
        <v>78</v>
      </c>
      <c r="C79" s="47" t="s">
        <v>12</v>
      </c>
      <c r="D79" s="48">
        <v>48.48</v>
      </c>
      <c r="E79" s="48"/>
      <c r="F79" s="49">
        <f t="shared" si="4"/>
        <v>0</v>
      </c>
    </row>
    <row r="80" spans="1:6" ht="32" x14ac:dyDescent="0.35">
      <c r="A80" s="45">
        <v>6</v>
      </c>
      <c r="B80" s="46" t="s">
        <v>185</v>
      </c>
      <c r="C80" s="47" t="s">
        <v>7</v>
      </c>
      <c r="D80" s="48">
        <v>129.94</v>
      </c>
      <c r="E80" s="48"/>
      <c r="F80" s="49">
        <f t="shared" si="4"/>
        <v>0</v>
      </c>
    </row>
    <row r="81" spans="1:6" ht="32.5" thickBot="1" x14ac:dyDescent="0.4">
      <c r="A81" s="21">
        <v>7</v>
      </c>
      <c r="B81" s="58" t="s">
        <v>80</v>
      </c>
      <c r="C81" s="23" t="s">
        <v>1</v>
      </c>
      <c r="D81" s="24">
        <v>1</v>
      </c>
      <c r="E81" s="24"/>
      <c r="F81" s="25">
        <f t="shared" si="4"/>
        <v>0</v>
      </c>
    </row>
    <row r="82" spans="1:6" ht="16" thickBot="1" x14ac:dyDescent="0.4">
      <c r="A82" s="108" t="s">
        <v>81</v>
      </c>
      <c r="B82" s="109"/>
      <c r="C82" s="109"/>
      <c r="D82" s="109"/>
      <c r="E82" s="109"/>
      <c r="F82" s="26">
        <f>SUM(F75:F81)</f>
        <v>0</v>
      </c>
    </row>
    <row r="83" spans="1:6" ht="16" thickBot="1" x14ac:dyDescent="0.4">
      <c r="A83" s="28"/>
      <c r="B83" s="28"/>
      <c r="C83" s="28"/>
      <c r="D83" s="31"/>
      <c r="E83" s="31"/>
      <c r="F83" s="31"/>
    </row>
    <row r="84" spans="1:6" ht="16" x14ac:dyDescent="0.35">
      <c r="A84" s="35" t="s">
        <v>11</v>
      </c>
      <c r="B84" s="36" t="s">
        <v>82</v>
      </c>
      <c r="C84" s="37"/>
      <c r="D84" s="38"/>
      <c r="E84" s="38"/>
      <c r="F84" s="39"/>
    </row>
    <row r="85" spans="1:6" ht="16.5" thickBot="1" x14ac:dyDescent="0.4">
      <c r="A85" s="40" t="s">
        <v>166</v>
      </c>
      <c r="B85" s="41" t="s">
        <v>83</v>
      </c>
      <c r="C85" s="42"/>
      <c r="D85" s="43"/>
      <c r="E85" s="43"/>
      <c r="F85" s="44"/>
    </row>
    <row r="86" spans="1:6" ht="64" x14ac:dyDescent="0.35">
      <c r="A86" s="16">
        <v>1</v>
      </c>
      <c r="B86" s="17" t="s">
        <v>144</v>
      </c>
      <c r="C86" s="18" t="s">
        <v>52</v>
      </c>
      <c r="D86" s="19">
        <v>1</v>
      </c>
      <c r="E86" s="19"/>
      <c r="F86" s="20">
        <f t="shared" ref="F86:F87" si="5">D86*E86</f>
        <v>0</v>
      </c>
    </row>
    <row r="87" spans="1:6" ht="64.5" thickBot="1" x14ac:dyDescent="0.4">
      <c r="A87" s="45">
        <v>2</v>
      </c>
      <c r="B87" s="46" t="s">
        <v>145</v>
      </c>
      <c r="C87" s="47" t="s">
        <v>52</v>
      </c>
      <c r="D87" s="48">
        <v>3</v>
      </c>
      <c r="E87" s="48"/>
      <c r="F87" s="49">
        <f t="shared" si="5"/>
        <v>0</v>
      </c>
    </row>
    <row r="88" spans="1:6" ht="16" thickBot="1" x14ac:dyDescent="0.4">
      <c r="A88" s="108" t="s">
        <v>84</v>
      </c>
      <c r="B88" s="109"/>
      <c r="C88" s="109"/>
      <c r="D88" s="109"/>
      <c r="E88" s="109"/>
      <c r="F88" s="26">
        <f>SUM(F86:F87)</f>
        <v>0</v>
      </c>
    </row>
    <row r="89" spans="1:6" ht="16" thickBot="1" x14ac:dyDescent="0.4">
      <c r="A89" s="52"/>
      <c r="B89" s="52"/>
      <c r="C89" s="52"/>
      <c r="D89" s="7"/>
      <c r="E89" s="7"/>
      <c r="F89" s="7"/>
    </row>
    <row r="90" spans="1:6" ht="16.5" thickBot="1" x14ac:dyDescent="0.4">
      <c r="A90" s="3" t="s">
        <v>167</v>
      </c>
      <c r="B90" s="12" t="s">
        <v>54</v>
      </c>
      <c r="C90" s="55"/>
      <c r="D90" s="56"/>
      <c r="E90" s="56"/>
      <c r="F90" s="57"/>
    </row>
    <row r="91" spans="1:6" ht="16" x14ac:dyDescent="0.35">
      <c r="A91" s="16">
        <v>1</v>
      </c>
      <c r="B91" s="17" t="s">
        <v>85</v>
      </c>
      <c r="C91" s="18" t="s">
        <v>7</v>
      </c>
      <c r="D91" s="19">
        <v>6.5</v>
      </c>
      <c r="E91" s="19"/>
      <c r="F91" s="20">
        <f t="shared" ref="F91:F94" si="6">D91*E91</f>
        <v>0</v>
      </c>
    </row>
    <row r="92" spans="1:6" ht="16" x14ac:dyDescent="0.35">
      <c r="A92" s="45">
        <v>2</v>
      </c>
      <c r="B92" s="46" t="s">
        <v>146</v>
      </c>
      <c r="C92" s="47" t="s">
        <v>7</v>
      </c>
      <c r="D92" s="48">
        <v>92.3</v>
      </c>
      <c r="E92" s="48"/>
      <c r="F92" s="49">
        <f t="shared" si="6"/>
        <v>0</v>
      </c>
    </row>
    <row r="93" spans="1:6" ht="16" x14ac:dyDescent="0.35">
      <c r="A93" s="45">
        <v>3</v>
      </c>
      <c r="B93" s="46" t="s">
        <v>55</v>
      </c>
      <c r="C93" s="47" t="s">
        <v>7</v>
      </c>
      <c r="D93" s="48">
        <v>298.8</v>
      </c>
      <c r="E93" s="48"/>
      <c r="F93" s="49">
        <f t="shared" si="6"/>
        <v>0</v>
      </c>
    </row>
    <row r="94" spans="1:6" ht="32.5" thickBot="1" x14ac:dyDescent="0.4">
      <c r="A94" s="21">
        <v>4</v>
      </c>
      <c r="B94" s="58" t="s">
        <v>57</v>
      </c>
      <c r="C94" s="23" t="s">
        <v>7</v>
      </c>
      <c r="D94" s="24">
        <f>57.9+77.2</f>
        <v>135.1</v>
      </c>
      <c r="E94" s="24"/>
      <c r="F94" s="25">
        <f t="shared" si="6"/>
        <v>0</v>
      </c>
    </row>
    <row r="95" spans="1:6" ht="16" thickBot="1" x14ac:dyDescent="0.4">
      <c r="A95" s="108" t="s">
        <v>86</v>
      </c>
      <c r="B95" s="109"/>
      <c r="C95" s="109"/>
      <c r="D95" s="109"/>
      <c r="E95" s="109"/>
      <c r="F95" s="26">
        <f>SUM(F91:F94)</f>
        <v>0</v>
      </c>
    </row>
    <row r="96" spans="1:6" ht="16" thickBot="1" x14ac:dyDescent="0.4">
      <c r="A96" s="52"/>
      <c r="B96" s="52"/>
      <c r="C96" s="52"/>
      <c r="D96" s="7"/>
      <c r="E96" s="7"/>
      <c r="F96" s="7"/>
    </row>
    <row r="97" spans="1:6" ht="16.5" thickBot="1" x14ac:dyDescent="0.4">
      <c r="A97" s="3" t="s">
        <v>168</v>
      </c>
      <c r="B97" s="12" t="s">
        <v>59</v>
      </c>
      <c r="C97" s="55"/>
      <c r="D97" s="56"/>
      <c r="E97" s="56"/>
      <c r="F97" s="57"/>
    </row>
    <row r="98" spans="1:6" ht="16" x14ac:dyDescent="0.35">
      <c r="A98" s="16">
        <v>1</v>
      </c>
      <c r="B98" s="17" t="s">
        <v>148</v>
      </c>
      <c r="C98" s="18" t="s">
        <v>7</v>
      </c>
      <c r="D98" s="19">
        <v>298.8</v>
      </c>
      <c r="E98" s="19"/>
      <c r="F98" s="20">
        <f t="shared" ref="F98:F103" si="7">D98*E98</f>
        <v>0</v>
      </c>
    </row>
    <row r="99" spans="1:6" ht="16" x14ac:dyDescent="0.35">
      <c r="A99" s="45">
        <v>2</v>
      </c>
      <c r="B99" s="46" t="s">
        <v>60</v>
      </c>
      <c r="C99" s="47" t="s">
        <v>7</v>
      </c>
      <c r="D99" s="48">
        <v>91.3</v>
      </c>
      <c r="E99" s="48"/>
      <c r="F99" s="49">
        <f t="shared" si="7"/>
        <v>0</v>
      </c>
    </row>
    <row r="100" spans="1:6" ht="32" x14ac:dyDescent="0.35">
      <c r="A100" s="45">
        <v>3</v>
      </c>
      <c r="B100" s="46" t="s">
        <v>61</v>
      </c>
      <c r="C100" s="47" t="s">
        <v>7</v>
      </c>
      <c r="D100" s="48">
        <v>298.8</v>
      </c>
      <c r="E100" s="48"/>
      <c r="F100" s="49">
        <f t="shared" si="7"/>
        <v>0</v>
      </c>
    </row>
    <row r="101" spans="1:6" ht="32" x14ac:dyDescent="0.35">
      <c r="A101" s="45">
        <v>4</v>
      </c>
      <c r="B101" s="46" t="s">
        <v>154</v>
      </c>
      <c r="C101" s="47" t="s">
        <v>7</v>
      </c>
      <c r="D101" s="48">
        <v>77.2</v>
      </c>
      <c r="E101" s="48"/>
      <c r="F101" s="49">
        <f t="shared" si="7"/>
        <v>0</v>
      </c>
    </row>
    <row r="102" spans="1:6" ht="32" x14ac:dyDescent="0.35">
      <c r="A102" s="45">
        <v>5</v>
      </c>
      <c r="B102" s="46" t="s">
        <v>155</v>
      </c>
      <c r="C102" s="47" t="s">
        <v>7</v>
      </c>
      <c r="D102" s="48">
        <f>(8+8+7+7)*0.6</f>
        <v>18</v>
      </c>
      <c r="E102" s="48"/>
      <c r="F102" s="49">
        <f t="shared" si="7"/>
        <v>0</v>
      </c>
    </row>
    <row r="103" spans="1:6" ht="32.5" thickBot="1" x14ac:dyDescent="0.4">
      <c r="A103" s="21">
        <v>6</v>
      </c>
      <c r="B103" s="59" t="s">
        <v>87</v>
      </c>
      <c r="C103" s="23" t="s">
        <v>7</v>
      </c>
      <c r="D103" s="24">
        <v>29</v>
      </c>
      <c r="E103" s="24"/>
      <c r="F103" s="25">
        <f t="shared" si="7"/>
        <v>0</v>
      </c>
    </row>
    <row r="104" spans="1:6" ht="16" thickBot="1" x14ac:dyDescent="0.4">
      <c r="A104" s="108" t="s">
        <v>88</v>
      </c>
      <c r="B104" s="109"/>
      <c r="C104" s="109"/>
      <c r="D104" s="109"/>
      <c r="E104" s="109"/>
      <c r="F104" s="26">
        <f>SUM(F98:F103)</f>
        <v>0</v>
      </c>
    </row>
    <row r="105" spans="1:6" ht="16" thickBot="1" x14ac:dyDescent="0.4">
      <c r="A105" s="52"/>
      <c r="B105" s="52"/>
      <c r="C105" s="52"/>
      <c r="D105" s="7"/>
      <c r="E105" s="7"/>
      <c r="F105" s="7"/>
    </row>
    <row r="106" spans="1:6" ht="16" thickBot="1" x14ac:dyDescent="0.4">
      <c r="A106" s="110" t="s">
        <v>89</v>
      </c>
      <c r="B106" s="111"/>
      <c r="C106" s="111"/>
      <c r="D106" s="111"/>
      <c r="E106" s="111"/>
      <c r="F106" s="27">
        <f>F104+F95+F88+F82+F72+F68</f>
        <v>0</v>
      </c>
    </row>
    <row r="107" spans="1:6" ht="16" thickBot="1" x14ac:dyDescent="0.4">
      <c r="A107" s="52"/>
      <c r="B107" s="52"/>
      <c r="C107" s="52"/>
      <c r="D107" s="7"/>
      <c r="E107" s="7"/>
      <c r="F107" s="7"/>
    </row>
    <row r="108" spans="1:6" ht="16.5" thickBot="1" x14ac:dyDescent="0.4">
      <c r="A108" s="11">
        <v>4</v>
      </c>
      <c r="B108" s="12" t="s">
        <v>90</v>
      </c>
      <c r="C108" s="13"/>
      <c r="D108" s="14"/>
      <c r="E108" s="14"/>
      <c r="F108" s="15"/>
    </row>
    <row r="109" spans="1:6" ht="16.5" thickBot="1" x14ac:dyDescent="0.4">
      <c r="A109" s="32"/>
      <c r="B109" s="60"/>
      <c r="C109" s="61"/>
      <c r="D109" s="34"/>
      <c r="E109" s="34"/>
      <c r="F109" s="34"/>
    </row>
    <row r="110" spans="1:6" ht="16" x14ac:dyDescent="0.35">
      <c r="A110" s="35" t="s">
        <v>14</v>
      </c>
      <c r="B110" s="36" t="s">
        <v>91</v>
      </c>
      <c r="C110" s="37"/>
      <c r="D110" s="38"/>
      <c r="E110" s="38"/>
      <c r="F110" s="39"/>
    </row>
    <row r="111" spans="1:6" ht="16.5" thickBot="1" x14ac:dyDescent="0.4">
      <c r="A111" s="40" t="s">
        <v>169</v>
      </c>
      <c r="B111" s="41" t="s">
        <v>67</v>
      </c>
      <c r="C111" s="42"/>
      <c r="D111" s="43"/>
      <c r="E111" s="43"/>
      <c r="F111" s="44"/>
    </row>
    <row r="112" spans="1:6" ht="16" x14ac:dyDescent="0.35">
      <c r="A112" s="16">
        <v>1</v>
      </c>
      <c r="B112" s="17" t="s">
        <v>156</v>
      </c>
      <c r="C112" s="18" t="s">
        <v>31</v>
      </c>
      <c r="D112" s="19">
        <f>2.4*3*4</f>
        <v>28.799999999999997</v>
      </c>
      <c r="E112" s="19"/>
      <c r="F112" s="20">
        <f t="shared" ref="F112:F118" si="8">D112*E112</f>
        <v>0</v>
      </c>
    </row>
    <row r="113" spans="1:6" ht="32" x14ac:dyDescent="0.35">
      <c r="A113" s="45">
        <v>2</v>
      </c>
      <c r="B113" s="46" t="s">
        <v>157</v>
      </c>
      <c r="C113" s="47" t="s">
        <v>31</v>
      </c>
      <c r="D113" s="48">
        <f>(8+5)*0.4*2*1</f>
        <v>10.4</v>
      </c>
      <c r="E113" s="48"/>
      <c r="F113" s="49">
        <f t="shared" si="8"/>
        <v>0</v>
      </c>
    </row>
    <row r="114" spans="1:6" ht="48" x14ac:dyDescent="0.35">
      <c r="A114" s="45">
        <v>3</v>
      </c>
      <c r="B114" s="46" t="s">
        <v>92</v>
      </c>
      <c r="C114" s="47" t="s">
        <v>31</v>
      </c>
      <c r="D114" s="48">
        <v>0</v>
      </c>
      <c r="E114" s="54"/>
      <c r="F114" s="49">
        <f t="shared" si="8"/>
        <v>0</v>
      </c>
    </row>
    <row r="115" spans="1:6" ht="48" x14ac:dyDescent="0.35">
      <c r="A115" s="45">
        <v>4</v>
      </c>
      <c r="B115" s="46" t="s">
        <v>93</v>
      </c>
      <c r="C115" s="47" t="s">
        <v>31</v>
      </c>
      <c r="D115" s="48">
        <v>0.72</v>
      </c>
      <c r="E115" s="54"/>
      <c r="F115" s="49">
        <f t="shared" si="8"/>
        <v>0</v>
      </c>
    </row>
    <row r="116" spans="1:6" ht="48" x14ac:dyDescent="0.35">
      <c r="A116" s="45">
        <v>5</v>
      </c>
      <c r="B116" s="46" t="s">
        <v>94</v>
      </c>
      <c r="C116" s="47" t="s">
        <v>31</v>
      </c>
      <c r="D116" s="48">
        <v>1.76</v>
      </c>
      <c r="E116" s="54"/>
      <c r="F116" s="49">
        <f t="shared" si="8"/>
        <v>0</v>
      </c>
    </row>
    <row r="117" spans="1:6" ht="32" x14ac:dyDescent="0.35">
      <c r="A117" s="45">
        <v>6</v>
      </c>
      <c r="B117" s="46" t="s">
        <v>95</v>
      </c>
      <c r="C117" s="47" t="s">
        <v>31</v>
      </c>
      <c r="D117" s="48">
        <v>0</v>
      </c>
      <c r="E117" s="48"/>
      <c r="F117" s="49">
        <f t="shared" si="8"/>
        <v>0</v>
      </c>
    </row>
    <row r="118" spans="1:6" ht="48.5" thickBot="1" x14ac:dyDescent="0.4">
      <c r="A118" s="21">
        <v>7</v>
      </c>
      <c r="B118" s="58" t="s">
        <v>96</v>
      </c>
      <c r="C118" s="23" t="s">
        <v>31</v>
      </c>
      <c r="D118" s="24">
        <v>1.68</v>
      </c>
      <c r="E118" s="54"/>
      <c r="F118" s="25">
        <f t="shared" si="8"/>
        <v>0</v>
      </c>
    </row>
    <row r="119" spans="1:6" ht="16" thickBot="1" x14ac:dyDescent="0.4">
      <c r="A119" s="108" t="s">
        <v>97</v>
      </c>
      <c r="B119" s="109"/>
      <c r="C119" s="109"/>
      <c r="D119" s="109"/>
      <c r="E119" s="109"/>
      <c r="F119" s="26">
        <f>SUM(F112:F118)</f>
        <v>0</v>
      </c>
    </row>
    <row r="120" spans="1:6" ht="16" thickBot="1" x14ac:dyDescent="0.4">
      <c r="A120" s="52"/>
      <c r="B120" s="52"/>
      <c r="C120" s="52"/>
      <c r="D120" s="7"/>
      <c r="E120" s="7"/>
      <c r="F120" s="7"/>
    </row>
    <row r="121" spans="1:6" ht="16.5" thickBot="1" x14ac:dyDescent="0.4">
      <c r="A121" s="3" t="s">
        <v>170</v>
      </c>
      <c r="B121" s="12" t="s">
        <v>5</v>
      </c>
      <c r="C121" s="55"/>
      <c r="D121" s="56"/>
      <c r="E121" s="56"/>
      <c r="F121" s="57"/>
    </row>
    <row r="122" spans="1:6" ht="32" x14ac:dyDescent="0.35">
      <c r="A122" s="16">
        <v>1</v>
      </c>
      <c r="B122" s="17" t="s">
        <v>38</v>
      </c>
      <c r="C122" s="18" t="s">
        <v>31</v>
      </c>
      <c r="D122" s="19">
        <v>20.93</v>
      </c>
      <c r="E122" s="19"/>
      <c r="F122" s="20">
        <f t="shared" ref="F122:F127" si="9">D122*E122</f>
        <v>0</v>
      </c>
    </row>
    <row r="123" spans="1:6" ht="48" x14ac:dyDescent="0.35">
      <c r="A123" s="45">
        <v>2</v>
      </c>
      <c r="B123" s="46" t="s">
        <v>98</v>
      </c>
      <c r="C123" s="47" t="s">
        <v>31</v>
      </c>
      <c r="D123" s="48">
        <v>0.24</v>
      </c>
      <c r="E123" s="54"/>
      <c r="F123" s="49">
        <f t="shared" si="9"/>
        <v>0</v>
      </c>
    </row>
    <row r="124" spans="1:6" ht="32" x14ac:dyDescent="0.35">
      <c r="A124" s="45">
        <v>3</v>
      </c>
      <c r="B124" s="46" t="s">
        <v>69</v>
      </c>
      <c r="C124" s="47" t="s">
        <v>31</v>
      </c>
      <c r="D124" s="48">
        <v>0.49</v>
      </c>
      <c r="E124" s="54"/>
      <c r="F124" s="49">
        <f t="shared" si="9"/>
        <v>0</v>
      </c>
    </row>
    <row r="125" spans="1:6" ht="32" x14ac:dyDescent="0.35">
      <c r="A125" s="45">
        <v>4</v>
      </c>
      <c r="B125" s="46" t="s">
        <v>70</v>
      </c>
      <c r="C125" s="47" t="s">
        <v>31</v>
      </c>
      <c r="D125" s="48">
        <v>1.22</v>
      </c>
      <c r="E125" s="54"/>
      <c r="F125" s="49">
        <f t="shared" si="9"/>
        <v>0</v>
      </c>
    </row>
    <row r="126" spans="1:6" ht="32" x14ac:dyDescent="0.35">
      <c r="A126" s="45">
        <v>5</v>
      </c>
      <c r="B126" s="46" t="s">
        <v>71</v>
      </c>
      <c r="C126" s="47" t="s">
        <v>31</v>
      </c>
      <c r="D126" s="48">
        <v>1.02</v>
      </c>
      <c r="E126" s="54"/>
      <c r="F126" s="49">
        <f t="shared" si="9"/>
        <v>0</v>
      </c>
    </row>
    <row r="127" spans="1:6" ht="32.5" thickBot="1" x14ac:dyDescent="0.4">
      <c r="A127" s="21">
        <v>6</v>
      </c>
      <c r="B127" s="58" t="s">
        <v>99</v>
      </c>
      <c r="C127" s="23" t="s">
        <v>31</v>
      </c>
      <c r="D127" s="24">
        <v>0</v>
      </c>
      <c r="E127" s="54"/>
      <c r="F127" s="25">
        <f t="shared" si="9"/>
        <v>0</v>
      </c>
    </row>
    <row r="128" spans="1:6" ht="16" thickBot="1" x14ac:dyDescent="0.4">
      <c r="A128" s="108" t="s">
        <v>100</v>
      </c>
      <c r="B128" s="109"/>
      <c r="C128" s="109"/>
      <c r="D128" s="109"/>
      <c r="E128" s="109"/>
      <c r="F128" s="26">
        <f>SUM(F122:F127)</f>
        <v>0</v>
      </c>
    </row>
    <row r="129" spans="1:6" ht="16" thickBot="1" x14ac:dyDescent="0.4">
      <c r="A129" s="52"/>
      <c r="B129" s="52"/>
      <c r="C129" s="52"/>
      <c r="D129" s="7"/>
      <c r="E129" s="7"/>
      <c r="F129" s="7"/>
    </row>
    <row r="130" spans="1:6" ht="31.5" thickBot="1" x14ac:dyDescent="0.4">
      <c r="A130" s="3" t="s">
        <v>171</v>
      </c>
      <c r="B130" s="12" t="s">
        <v>73</v>
      </c>
      <c r="C130" s="55"/>
      <c r="D130" s="56"/>
      <c r="E130" s="56"/>
      <c r="F130" s="57"/>
    </row>
    <row r="131" spans="1:6" ht="48" x14ac:dyDescent="0.35">
      <c r="A131" s="16">
        <v>1</v>
      </c>
      <c r="B131" s="17" t="s">
        <v>101</v>
      </c>
      <c r="C131" s="18" t="s">
        <v>31</v>
      </c>
      <c r="D131" s="19">
        <v>0.5</v>
      </c>
      <c r="E131" s="19"/>
      <c r="F131" s="20">
        <f t="shared" ref="F131:F136" si="10">D131*E131</f>
        <v>0</v>
      </c>
    </row>
    <row r="132" spans="1:6" ht="32" x14ac:dyDescent="0.35">
      <c r="A132" s="45">
        <v>2</v>
      </c>
      <c r="B132" s="46" t="s">
        <v>102</v>
      </c>
      <c r="C132" s="47" t="s">
        <v>31</v>
      </c>
      <c r="D132" s="48">
        <v>0.26</v>
      </c>
      <c r="E132" s="48"/>
      <c r="F132" s="49">
        <f t="shared" si="10"/>
        <v>0</v>
      </c>
    </row>
    <row r="133" spans="1:6" ht="32" x14ac:dyDescent="0.35">
      <c r="A133" s="45">
        <v>3</v>
      </c>
      <c r="B133" s="46" t="s">
        <v>103</v>
      </c>
      <c r="C133" s="47" t="s">
        <v>7</v>
      </c>
      <c r="D133" s="48">
        <v>110</v>
      </c>
      <c r="E133" s="48"/>
      <c r="F133" s="49">
        <f t="shared" si="10"/>
        <v>0</v>
      </c>
    </row>
    <row r="134" spans="1:6" ht="16" x14ac:dyDescent="0.35">
      <c r="A134" s="45">
        <v>4</v>
      </c>
      <c r="B134" s="46" t="s">
        <v>104</v>
      </c>
      <c r="C134" s="47" t="s">
        <v>12</v>
      </c>
      <c r="D134" s="48">
        <v>9.5</v>
      </c>
      <c r="E134" s="48"/>
      <c r="F134" s="49">
        <f t="shared" si="10"/>
        <v>0</v>
      </c>
    </row>
    <row r="135" spans="1:6" ht="32" x14ac:dyDescent="0.35">
      <c r="A135" s="45">
        <v>5</v>
      </c>
      <c r="B135" s="46" t="s">
        <v>105</v>
      </c>
      <c r="C135" s="47" t="s">
        <v>12</v>
      </c>
      <c r="D135" s="48">
        <v>42.2</v>
      </c>
      <c r="E135" s="48"/>
      <c r="F135" s="49">
        <f t="shared" si="10"/>
        <v>0</v>
      </c>
    </row>
    <row r="136" spans="1:6" ht="32.5" thickBot="1" x14ac:dyDescent="0.4">
      <c r="A136" s="21">
        <v>6</v>
      </c>
      <c r="B136" s="58" t="s">
        <v>106</v>
      </c>
      <c r="C136" s="23" t="s">
        <v>12</v>
      </c>
      <c r="D136" s="24">
        <v>19.399999999999999</v>
      </c>
      <c r="E136" s="24"/>
      <c r="F136" s="25">
        <f t="shared" si="10"/>
        <v>0</v>
      </c>
    </row>
    <row r="137" spans="1:6" ht="16" thickBot="1" x14ac:dyDescent="0.4">
      <c r="A137" s="108" t="s">
        <v>107</v>
      </c>
      <c r="B137" s="109"/>
      <c r="C137" s="109"/>
      <c r="D137" s="109"/>
      <c r="E137" s="109"/>
      <c r="F137" s="26">
        <f>SUM(F131:F136)</f>
        <v>0</v>
      </c>
    </row>
    <row r="138" spans="1:6" ht="16" thickBot="1" x14ac:dyDescent="0.4">
      <c r="A138" s="52"/>
      <c r="B138" s="52"/>
      <c r="C138" s="52"/>
      <c r="D138" s="7"/>
      <c r="E138" s="7"/>
      <c r="F138" s="7"/>
    </row>
    <row r="139" spans="1:6" ht="16" x14ac:dyDescent="0.35">
      <c r="A139" s="35" t="s">
        <v>15</v>
      </c>
      <c r="B139" s="36" t="s">
        <v>82</v>
      </c>
      <c r="C139" s="37"/>
      <c r="D139" s="38"/>
      <c r="E139" s="38"/>
      <c r="F139" s="39"/>
    </row>
    <row r="140" spans="1:6" ht="16.5" thickBot="1" x14ac:dyDescent="0.4">
      <c r="A140" s="40" t="s">
        <v>172</v>
      </c>
      <c r="B140" s="41" t="s">
        <v>83</v>
      </c>
      <c r="C140" s="42"/>
      <c r="D140" s="43"/>
      <c r="E140" s="43"/>
      <c r="F140" s="44"/>
    </row>
    <row r="141" spans="1:6" ht="64" x14ac:dyDescent="0.35">
      <c r="A141" s="16">
        <v>1</v>
      </c>
      <c r="B141" s="17" t="s">
        <v>108</v>
      </c>
      <c r="C141" s="18" t="s">
        <v>52</v>
      </c>
      <c r="D141" s="19">
        <v>8</v>
      </c>
      <c r="E141" s="19"/>
      <c r="F141" s="20">
        <f>D141*E141</f>
        <v>0</v>
      </c>
    </row>
    <row r="142" spans="1:6" ht="48.5" thickBot="1" x14ac:dyDescent="0.4">
      <c r="A142" s="21">
        <v>2</v>
      </c>
      <c r="B142" s="58" t="s">
        <v>109</v>
      </c>
      <c r="C142" s="23" t="s">
        <v>7</v>
      </c>
      <c r="D142" s="24">
        <v>3.2</v>
      </c>
      <c r="E142" s="24"/>
      <c r="F142" s="25">
        <f>D142*E142</f>
        <v>0</v>
      </c>
    </row>
    <row r="143" spans="1:6" ht="16" thickBot="1" x14ac:dyDescent="0.4">
      <c r="A143" s="108" t="s">
        <v>84</v>
      </c>
      <c r="B143" s="109"/>
      <c r="C143" s="109"/>
      <c r="D143" s="109"/>
      <c r="E143" s="109"/>
      <c r="F143" s="26">
        <f>SUM(F141:F142)</f>
        <v>0</v>
      </c>
    </row>
    <row r="144" spans="1:6" ht="16" thickBot="1" x14ac:dyDescent="0.4">
      <c r="A144" s="52"/>
      <c r="B144" s="52"/>
      <c r="C144" s="52"/>
      <c r="D144" s="7"/>
      <c r="E144" s="7"/>
      <c r="F144" s="7"/>
    </row>
    <row r="145" spans="1:6" ht="16.5" thickBot="1" x14ac:dyDescent="0.4">
      <c r="A145" s="3" t="s">
        <v>173</v>
      </c>
      <c r="B145" s="12" t="s">
        <v>110</v>
      </c>
      <c r="C145" s="55"/>
      <c r="D145" s="56"/>
      <c r="E145" s="56"/>
      <c r="F145" s="57"/>
    </row>
    <row r="146" spans="1:6" ht="16" x14ac:dyDescent="0.35">
      <c r="A146" s="16">
        <v>1</v>
      </c>
      <c r="B146" s="17" t="s">
        <v>85</v>
      </c>
      <c r="C146" s="18" t="s">
        <v>7</v>
      </c>
      <c r="D146" s="19">
        <v>39.5</v>
      </c>
      <c r="E146" s="19"/>
      <c r="F146" s="20">
        <f>D146*E146</f>
        <v>0</v>
      </c>
    </row>
    <row r="147" spans="1:6" ht="16" x14ac:dyDescent="0.35">
      <c r="A147" s="45">
        <v>2</v>
      </c>
      <c r="B147" s="46" t="s">
        <v>160</v>
      </c>
      <c r="C147" s="47" t="s">
        <v>7</v>
      </c>
      <c r="D147" s="48">
        <v>41.84</v>
      </c>
      <c r="E147" s="48"/>
      <c r="F147" s="49">
        <f>D147*E147</f>
        <v>0</v>
      </c>
    </row>
    <row r="148" spans="1:6" ht="32" x14ac:dyDescent="0.35">
      <c r="A148" s="45">
        <v>3</v>
      </c>
      <c r="B148" s="46" t="s">
        <v>159</v>
      </c>
      <c r="C148" s="47" t="s">
        <v>7</v>
      </c>
      <c r="D148" s="48">
        <v>61.84</v>
      </c>
      <c r="E148" s="48"/>
      <c r="F148" s="49">
        <f>D148*E148</f>
        <v>0</v>
      </c>
    </row>
    <row r="149" spans="1:6" ht="32.5" thickBot="1" x14ac:dyDescent="0.4">
      <c r="A149" s="21">
        <v>4</v>
      </c>
      <c r="B149" s="58" t="s">
        <v>158</v>
      </c>
      <c r="C149" s="23" t="s">
        <v>7</v>
      </c>
      <c r="D149" s="24">
        <v>62.7</v>
      </c>
      <c r="E149" s="24"/>
      <c r="F149" s="25">
        <f>D149*E149</f>
        <v>0</v>
      </c>
    </row>
    <row r="150" spans="1:6" ht="16" thickBot="1" x14ac:dyDescent="0.4">
      <c r="A150" s="108" t="s">
        <v>111</v>
      </c>
      <c r="B150" s="109"/>
      <c r="C150" s="109"/>
      <c r="D150" s="109"/>
      <c r="E150" s="109"/>
      <c r="F150" s="26">
        <f>SUM(F146:F149)</f>
        <v>0</v>
      </c>
    </row>
    <row r="151" spans="1:6" ht="16" thickBot="1" x14ac:dyDescent="0.4">
      <c r="A151" s="52"/>
      <c r="B151" s="52"/>
      <c r="C151" s="52"/>
      <c r="D151" s="7"/>
      <c r="E151" s="7"/>
      <c r="F151" s="7"/>
    </row>
    <row r="152" spans="1:6" ht="16.5" thickBot="1" x14ac:dyDescent="0.4">
      <c r="A152" s="3" t="s">
        <v>174</v>
      </c>
      <c r="B152" s="12" t="s">
        <v>112</v>
      </c>
      <c r="C152" s="55"/>
      <c r="D152" s="56"/>
      <c r="E152" s="56"/>
      <c r="F152" s="57"/>
    </row>
    <row r="153" spans="1:6" ht="16" x14ac:dyDescent="0.35">
      <c r="A153" s="16">
        <v>1</v>
      </c>
      <c r="B153" s="17" t="s">
        <v>161</v>
      </c>
      <c r="C153" s="18" t="s">
        <v>7</v>
      </c>
      <c r="D153" s="19">
        <v>41.84</v>
      </c>
      <c r="E153" s="19"/>
      <c r="F153" s="20">
        <f>D153*E153</f>
        <v>0</v>
      </c>
    </row>
    <row r="154" spans="1:6" ht="16" x14ac:dyDescent="0.35">
      <c r="A154" s="45">
        <v>2</v>
      </c>
      <c r="B154" s="46" t="s">
        <v>60</v>
      </c>
      <c r="C154" s="47" t="s">
        <v>7</v>
      </c>
      <c r="D154" s="48">
        <v>42.8</v>
      </c>
      <c r="E154" s="48"/>
      <c r="F154" s="49">
        <f>D154*E154</f>
        <v>0</v>
      </c>
    </row>
    <row r="155" spans="1:6" ht="32" x14ac:dyDescent="0.35">
      <c r="A155" s="45">
        <v>3</v>
      </c>
      <c r="B155" s="46" t="s">
        <v>113</v>
      </c>
      <c r="C155" s="47" t="s">
        <v>7</v>
      </c>
      <c r="D155" s="48">
        <v>41.84</v>
      </c>
      <c r="E155" s="48"/>
      <c r="F155" s="49">
        <f>D155*E155</f>
        <v>0</v>
      </c>
    </row>
    <row r="156" spans="1:6" ht="32.5" thickBot="1" x14ac:dyDescent="0.4">
      <c r="A156" s="21">
        <v>4</v>
      </c>
      <c r="B156" s="58" t="s">
        <v>87</v>
      </c>
      <c r="C156" s="23" t="s">
        <v>7</v>
      </c>
      <c r="D156" s="24">
        <v>23.52</v>
      </c>
      <c r="E156" s="24"/>
      <c r="F156" s="25">
        <f>D156*E156</f>
        <v>0</v>
      </c>
    </row>
    <row r="157" spans="1:6" ht="16" thickBot="1" x14ac:dyDescent="0.4">
      <c r="A157" s="108" t="s">
        <v>88</v>
      </c>
      <c r="B157" s="109"/>
      <c r="C157" s="109"/>
      <c r="D157" s="109"/>
      <c r="E157" s="109"/>
      <c r="F157" s="26">
        <f>SUM(F153:F156)</f>
        <v>0</v>
      </c>
    </row>
    <row r="158" spans="1:6" ht="16" thickBot="1" x14ac:dyDescent="0.4">
      <c r="A158" s="52"/>
      <c r="B158" s="52"/>
      <c r="C158" s="52"/>
      <c r="D158" s="7"/>
      <c r="E158" s="7"/>
      <c r="F158" s="7"/>
    </row>
    <row r="159" spans="1:6" ht="16.5" thickBot="1" x14ac:dyDescent="0.4">
      <c r="A159" s="3" t="s">
        <v>175</v>
      </c>
      <c r="B159" s="12" t="s">
        <v>114</v>
      </c>
      <c r="C159" s="4"/>
      <c r="D159" s="9"/>
      <c r="E159" s="56"/>
      <c r="F159" s="10"/>
    </row>
    <row r="160" spans="1:6" ht="16" x14ac:dyDescent="0.35">
      <c r="A160" s="16">
        <v>1</v>
      </c>
      <c r="B160" s="17" t="s">
        <v>162</v>
      </c>
      <c r="C160" s="18" t="s">
        <v>13</v>
      </c>
      <c r="D160" s="19">
        <v>3</v>
      </c>
      <c r="E160" s="19"/>
      <c r="F160" s="20">
        <f t="shared" ref="F160:F163" si="11">D160*E160</f>
        <v>0</v>
      </c>
    </row>
    <row r="161" spans="1:6" ht="16" x14ac:dyDescent="0.35">
      <c r="A161" s="16">
        <v>2</v>
      </c>
      <c r="B161" s="17" t="s">
        <v>116</v>
      </c>
      <c r="C161" s="18" t="s">
        <v>13</v>
      </c>
      <c r="D161" s="19">
        <v>6</v>
      </c>
      <c r="E161" s="19"/>
      <c r="F161" s="20">
        <f t="shared" si="11"/>
        <v>0</v>
      </c>
    </row>
    <row r="162" spans="1:6" ht="48" x14ac:dyDescent="0.35">
      <c r="A162" s="45">
        <v>3</v>
      </c>
      <c r="B162" s="46" t="s">
        <v>118</v>
      </c>
      <c r="C162" s="47" t="s">
        <v>12</v>
      </c>
      <c r="D162" s="48">
        <v>20</v>
      </c>
      <c r="E162" s="48"/>
      <c r="F162" s="49">
        <f t="shared" si="11"/>
        <v>0</v>
      </c>
    </row>
    <row r="163" spans="1:6" ht="80.5" thickBot="1" x14ac:dyDescent="0.4">
      <c r="A163" s="45">
        <v>4</v>
      </c>
      <c r="B163" s="46" t="s">
        <v>163</v>
      </c>
      <c r="C163" s="47" t="s">
        <v>13</v>
      </c>
      <c r="D163" s="48">
        <v>4</v>
      </c>
      <c r="E163" s="48"/>
      <c r="F163" s="49">
        <f t="shared" si="11"/>
        <v>0</v>
      </c>
    </row>
    <row r="164" spans="1:6" ht="16" thickBot="1" x14ac:dyDescent="0.4">
      <c r="A164" s="108" t="s">
        <v>120</v>
      </c>
      <c r="B164" s="109"/>
      <c r="C164" s="109"/>
      <c r="D164" s="109"/>
      <c r="E164" s="109"/>
      <c r="F164" s="26">
        <f>SUM(F160:F163)</f>
        <v>0</v>
      </c>
    </row>
    <row r="165" spans="1:6" ht="16" thickBot="1" x14ac:dyDescent="0.4">
      <c r="A165" s="110" t="s">
        <v>121</v>
      </c>
      <c r="B165" s="111"/>
      <c r="C165" s="111"/>
      <c r="D165" s="111"/>
      <c r="E165" s="111"/>
      <c r="F165" s="27">
        <f>F164+F157+F150+F143+F137+F128+F119</f>
        <v>0</v>
      </c>
    </row>
    <row r="166" spans="1:6" ht="16.5" thickBot="1" x14ac:dyDescent="0.4">
      <c r="A166" s="11">
        <v>5</v>
      </c>
      <c r="B166" s="12" t="s">
        <v>122</v>
      </c>
      <c r="C166" s="13"/>
      <c r="D166" s="14"/>
      <c r="E166" s="14"/>
      <c r="F166" s="15"/>
    </row>
    <row r="167" spans="1:6" ht="64" x14ac:dyDescent="0.35">
      <c r="A167" s="62">
        <v>1</v>
      </c>
      <c r="B167" s="46" t="s">
        <v>123</v>
      </c>
      <c r="C167" s="63" t="s">
        <v>24</v>
      </c>
      <c r="D167" s="48">
        <v>1</v>
      </c>
      <c r="E167" s="48"/>
      <c r="F167" s="49">
        <f>D167*E167</f>
        <v>0</v>
      </c>
    </row>
    <row r="168" spans="1:6" ht="16.5" thickBot="1" x14ac:dyDescent="0.4">
      <c r="A168" s="62">
        <v>2</v>
      </c>
      <c r="B168" s="46" t="s">
        <v>124</v>
      </c>
      <c r="C168" s="47" t="s">
        <v>1</v>
      </c>
      <c r="D168" s="48">
        <v>1</v>
      </c>
      <c r="E168" s="48"/>
      <c r="F168" s="49">
        <f>D168*E168</f>
        <v>0</v>
      </c>
    </row>
    <row r="169" spans="1:6" ht="16" thickBot="1" x14ac:dyDescent="0.4">
      <c r="A169" s="108" t="s">
        <v>125</v>
      </c>
      <c r="B169" s="109"/>
      <c r="C169" s="109"/>
      <c r="D169" s="109"/>
      <c r="E169" s="109"/>
      <c r="F169" s="26">
        <f>SUM(F167:F168)</f>
        <v>0</v>
      </c>
    </row>
    <row r="170" spans="1:6" ht="16" thickBot="1" x14ac:dyDescent="0.4">
      <c r="A170" s="110" t="s">
        <v>126</v>
      </c>
      <c r="B170" s="111"/>
      <c r="C170" s="111"/>
      <c r="D170" s="111"/>
      <c r="E170" s="111"/>
      <c r="F170" s="27">
        <f>F169</f>
        <v>0</v>
      </c>
    </row>
    <row r="171" spans="1:6" ht="16" thickBot="1" x14ac:dyDescent="0.4">
      <c r="A171" s="52"/>
      <c r="B171" s="52"/>
      <c r="C171" s="52"/>
      <c r="D171" s="7"/>
      <c r="E171" s="7"/>
      <c r="F171" s="7"/>
    </row>
    <row r="172" spans="1:6" ht="16" thickBot="1" x14ac:dyDescent="0.4">
      <c r="A172" s="64">
        <v>6</v>
      </c>
      <c r="B172" s="65" t="s">
        <v>127</v>
      </c>
      <c r="C172" s="66"/>
      <c r="D172" s="67"/>
      <c r="E172" s="67"/>
      <c r="F172" s="68"/>
    </row>
    <row r="173" spans="1:6" ht="16" x14ac:dyDescent="0.4">
      <c r="A173" s="69" t="s">
        <v>16</v>
      </c>
      <c r="B173" s="70" t="s">
        <v>128</v>
      </c>
      <c r="C173" s="70"/>
      <c r="D173" s="71"/>
      <c r="E173" s="71"/>
      <c r="F173" s="72"/>
    </row>
    <row r="174" spans="1:6" ht="48" x14ac:dyDescent="0.35">
      <c r="A174" s="45">
        <v>1</v>
      </c>
      <c r="B174" s="73" t="s">
        <v>176</v>
      </c>
      <c r="C174" s="47" t="s">
        <v>13</v>
      </c>
      <c r="D174" s="48">
        <v>150</v>
      </c>
      <c r="E174" s="74"/>
      <c r="F174" s="75">
        <f>E174*D174</f>
        <v>0</v>
      </c>
    </row>
    <row r="175" spans="1:6" ht="32" x14ac:dyDescent="0.35">
      <c r="A175" s="45">
        <v>2</v>
      </c>
      <c r="B175" s="73" t="s">
        <v>129</v>
      </c>
      <c r="C175" s="47" t="s">
        <v>13</v>
      </c>
      <c r="D175" s="48">
        <v>6</v>
      </c>
      <c r="E175" s="74"/>
      <c r="F175" s="75">
        <f>E175*D175</f>
        <v>0</v>
      </c>
    </row>
    <row r="176" spans="1:6" ht="16" x14ac:dyDescent="0.35">
      <c r="A176" s="45">
        <v>3</v>
      </c>
      <c r="B176" s="73" t="s">
        <v>130</v>
      </c>
      <c r="C176" s="47" t="s">
        <v>13</v>
      </c>
      <c r="D176" s="48">
        <v>6</v>
      </c>
      <c r="E176" s="74"/>
      <c r="F176" s="75">
        <f>E176*D176</f>
        <v>0</v>
      </c>
    </row>
    <row r="177" spans="1:6" ht="16" x14ac:dyDescent="0.35">
      <c r="A177" s="76" t="s">
        <v>212</v>
      </c>
      <c r="B177" s="77" t="s">
        <v>131</v>
      </c>
      <c r="C177" s="47"/>
      <c r="D177" s="74"/>
      <c r="E177" s="74"/>
      <c r="F177" s="75"/>
    </row>
    <row r="178" spans="1:6" ht="16" x14ac:dyDescent="0.35">
      <c r="A178" s="45">
        <v>1</v>
      </c>
      <c r="B178" s="73" t="s">
        <v>132</v>
      </c>
      <c r="C178" s="47" t="s">
        <v>13</v>
      </c>
      <c r="D178" s="74">
        <v>2</v>
      </c>
      <c r="E178" s="74"/>
      <c r="F178" s="75">
        <f>E178*D178</f>
        <v>0</v>
      </c>
    </row>
    <row r="179" spans="1:6" ht="16" x14ac:dyDescent="0.35">
      <c r="A179" s="45">
        <v>2</v>
      </c>
      <c r="B179" s="73" t="s">
        <v>133</v>
      </c>
      <c r="C179" s="47" t="s">
        <v>13</v>
      </c>
      <c r="D179" s="74">
        <v>1</v>
      </c>
      <c r="E179" s="74"/>
      <c r="F179" s="75">
        <f>E179*D179</f>
        <v>0</v>
      </c>
    </row>
    <row r="180" spans="1:6" ht="32" x14ac:dyDescent="0.35">
      <c r="A180" s="45">
        <v>3</v>
      </c>
      <c r="B180" s="78" t="s">
        <v>134</v>
      </c>
      <c r="C180" s="47" t="s">
        <v>13</v>
      </c>
      <c r="D180" s="74">
        <v>8</v>
      </c>
      <c r="E180" s="74"/>
      <c r="F180" s="75">
        <f>E180*D180</f>
        <v>0</v>
      </c>
    </row>
    <row r="181" spans="1:6" ht="48.5" thickBot="1" x14ac:dyDescent="0.4">
      <c r="A181" s="50">
        <v>4</v>
      </c>
      <c r="B181" s="79" t="s">
        <v>135</v>
      </c>
      <c r="C181" s="51" t="s">
        <v>13</v>
      </c>
      <c r="D181" s="80">
        <v>1</v>
      </c>
      <c r="E181" s="80"/>
      <c r="F181" s="81">
        <f>E181*D181</f>
        <v>0</v>
      </c>
    </row>
    <row r="182" spans="1:6" ht="16" thickBot="1" x14ac:dyDescent="0.4">
      <c r="A182" s="112" t="s">
        <v>136</v>
      </c>
      <c r="B182" s="113"/>
      <c r="C182" s="113"/>
      <c r="D182" s="113"/>
      <c r="E182" s="113"/>
      <c r="F182" s="82">
        <f>SUM(F173:F181)</f>
        <v>0</v>
      </c>
    </row>
    <row r="183" spans="1:6" ht="16.5" thickBot="1" x14ac:dyDescent="0.4">
      <c r="A183" s="83"/>
      <c r="B183" s="84"/>
      <c r="C183" s="85"/>
      <c r="D183" s="86"/>
      <c r="E183" s="87"/>
      <c r="F183" s="88"/>
    </row>
    <row r="184" spans="1:6" ht="17" x14ac:dyDescent="0.35">
      <c r="A184" s="114" t="s">
        <v>137</v>
      </c>
      <c r="B184" s="115"/>
      <c r="C184" s="115"/>
      <c r="D184" s="115"/>
      <c r="E184" s="115"/>
      <c r="F184" s="89">
        <f>F170+F165+F106+F60+F13+F182</f>
        <v>0</v>
      </c>
    </row>
  </sheetData>
  <protectedRanges>
    <protectedRange sqref="E10:E11 E28:E33 E19:E20 E38:E39 E50:E56 E24 E75:E81 E66:E67 E98:E103 E122:E127 E131:E136 E141:E142 E153:E156 E160:E163 E167:E168 E43:E46 E86:E87 E91:E94 E112:E118 E146:E149 E173:E181 E71" name="Range1_2"/>
  </protectedRanges>
  <mergeCells count="37">
    <mergeCell ref="B1:E1"/>
    <mergeCell ref="B2:E2"/>
    <mergeCell ref="B3:E3"/>
    <mergeCell ref="A60:E60"/>
    <mergeCell ref="A6:F6"/>
    <mergeCell ref="A12:E12"/>
    <mergeCell ref="A13:E13"/>
    <mergeCell ref="B15:E15"/>
    <mergeCell ref="A21:E21"/>
    <mergeCell ref="A25:E25"/>
    <mergeCell ref="A34:E34"/>
    <mergeCell ref="A40:E40"/>
    <mergeCell ref="A47:E47"/>
    <mergeCell ref="A57:E57"/>
    <mergeCell ref="A59:E59"/>
    <mergeCell ref="A128:E128"/>
    <mergeCell ref="B62:E62"/>
    <mergeCell ref="B64:E64"/>
    <mergeCell ref="B65:E65"/>
    <mergeCell ref="A68:E68"/>
    <mergeCell ref="A72:E72"/>
    <mergeCell ref="A82:E82"/>
    <mergeCell ref="A88:E88"/>
    <mergeCell ref="A95:E95"/>
    <mergeCell ref="A104:E104"/>
    <mergeCell ref="A106:E106"/>
    <mergeCell ref="A119:E119"/>
    <mergeCell ref="A169:E169"/>
    <mergeCell ref="A170:E170"/>
    <mergeCell ref="A182:E182"/>
    <mergeCell ref="A184:E184"/>
    <mergeCell ref="A137:E137"/>
    <mergeCell ref="A143:E143"/>
    <mergeCell ref="A150:E150"/>
    <mergeCell ref="A157:E157"/>
    <mergeCell ref="A164:E164"/>
    <mergeCell ref="A165:E1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06CA-FECD-4435-A056-5CD6089C8131}">
  <dimension ref="A1:IK142"/>
  <sheetViews>
    <sheetView zoomScale="75" zoomScaleNormal="75" workbookViewId="0">
      <selection activeCell="A2" sqref="A2"/>
    </sheetView>
  </sheetViews>
  <sheetFormatPr defaultColWidth="10.90625" defaultRowHeight="14.5" x14ac:dyDescent="0.35"/>
  <cols>
    <col min="1" max="1" width="12.36328125" customWidth="1"/>
    <col min="2" max="2" width="50.1796875" customWidth="1"/>
    <col min="4" max="4" width="11.1796875" customWidth="1"/>
    <col min="5" max="5" width="20" customWidth="1"/>
    <col min="6" max="6" width="18.54296875" customWidth="1"/>
  </cols>
  <sheetData>
    <row r="1" spans="1:6" ht="15" x14ac:dyDescent="0.4">
      <c r="A1" s="137" t="s">
        <v>213</v>
      </c>
      <c r="B1" s="138"/>
      <c r="C1" s="139"/>
      <c r="D1" s="139"/>
      <c r="E1" s="139"/>
      <c r="F1" s="2"/>
    </row>
    <row r="2" spans="1:6" ht="15" x14ac:dyDescent="0.4">
      <c r="A2" s="137" t="s">
        <v>215</v>
      </c>
      <c r="B2" s="138"/>
      <c r="C2" s="139"/>
      <c r="D2" s="139"/>
      <c r="E2" s="139"/>
      <c r="F2" s="2"/>
    </row>
    <row r="3" spans="1:6" ht="15.5" x14ac:dyDescent="0.4">
      <c r="A3" s="137" t="s">
        <v>214</v>
      </c>
      <c r="B3" s="138"/>
      <c r="C3" s="139"/>
      <c r="D3" s="139"/>
      <c r="E3" s="139"/>
      <c r="F3" s="7"/>
    </row>
    <row r="4" spans="1:6" x14ac:dyDescent="0.35">
      <c r="A4" s="2"/>
      <c r="B4" s="2"/>
      <c r="C4" s="2"/>
      <c r="D4" s="2"/>
      <c r="E4" s="2"/>
      <c r="F4" s="2"/>
    </row>
    <row r="5" spans="1:6" ht="16" thickBot="1" x14ac:dyDescent="0.4">
      <c r="A5" s="5"/>
      <c r="B5" s="5"/>
      <c r="C5" s="5"/>
      <c r="D5" s="6"/>
      <c r="E5" s="7"/>
      <c r="F5" s="7"/>
    </row>
    <row r="6" spans="1:6" ht="16" thickBot="1" x14ac:dyDescent="0.4">
      <c r="A6" s="128" t="s">
        <v>17</v>
      </c>
      <c r="B6" s="129"/>
      <c r="C6" s="129"/>
      <c r="D6" s="129"/>
      <c r="E6" s="129"/>
      <c r="F6" s="130"/>
    </row>
    <row r="7" spans="1:6" ht="16" thickBot="1" x14ac:dyDescent="0.4">
      <c r="A7" s="5"/>
      <c r="B7" s="5"/>
      <c r="C7" s="5"/>
      <c r="D7" s="7"/>
      <c r="E7" s="8"/>
      <c r="F7" s="8"/>
    </row>
    <row r="8" spans="1:6" ht="16" thickBot="1" x14ac:dyDescent="0.4">
      <c r="A8" s="3" t="s">
        <v>0</v>
      </c>
      <c r="B8" s="4" t="s">
        <v>18</v>
      </c>
      <c r="C8" s="4" t="s">
        <v>19</v>
      </c>
      <c r="D8" s="9" t="s">
        <v>20</v>
      </c>
      <c r="E8" s="9" t="s">
        <v>21</v>
      </c>
      <c r="F8" s="10" t="s">
        <v>22</v>
      </c>
    </row>
    <row r="9" spans="1:6" ht="31.5" thickBot="1" x14ac:dyDescent="0.4">
      <c r="A9" s="11" t="s">
        <v>139</v>
      </c>
      <c r="B9" s="12" t="s">
        <v>23</v>
      </c>
      <c r="C9" s="13"/>
      <c r="D9" s="14"/>
      <c r="E9" s="14"/>
      <c r="F9" s="15"/>
    </row>
    <row r="10" spans="1:6" ht="16" x14ac:dyDescent="0.35">
      <c r="A10" s="16">
        <v>1</v>
      </c>
      <c r="B10" s="17" t="s">
        <v>138</v>
      </c>
      <c r="C10" s="18" t="s">
        <v>24</v>
      </c>
      <c r="D10" s="19">
        <v>1</v>
      </c>
      <c r="E10" s="19"/>
      <c r="F10" s="20">
        <f>D10*E10</f>
        <v>0</v>
      </c>
    </row>
    <row r="11" spans="1:6" ht="32.5" thickBot="1" x14ac:dyDescent="0.4">
      <c r="A11" s="21">
        <v>2</v>
      </c>
      <c r="B11" s="22" t="s">
        <v>25</v>
      </c>
      <c r="C11" s="23" t="s">
        <v>24</v>
      </c>
      <c r="D11" s="24">
        <v>1</v>
      </c>
      <c r="E11" s="24"/>
      <c r="F11" s="25">
        <f>D11*E11</f>
        <v>0</v>
      </c>
    </row>
    <row r="12" spans="1:6" ht="16" thickBot="1" x14ac:dyDescent="0.4">
      <c r="A12" s="131" t="s">
        <v>26</v>
      </c>
      <c r="B12" s="132"/>
      <c r="C12" s="132"/>
      <c r="D12" s="132"/>
      <c r="E12" s="132"/>
      <c r="F12" s="26">
        <f>SUM(F10:F11)</f>
        <v>0</v>
      </c>
    </row>
    <row r="13" spans="1:6" ht="16.5" thickBot="1" x14ac:dyDescent="0.4">
      <c r="A13" s="133" t="s">
        <v>27</v>
      </c>
      <c r="B13" s="134"/>
      <c r="C13" s="134"/>
      <c r="D13" s="134"/>
      <c r="E13" s="135"/>
      <c r="F13" s="27">
        <f>F12</f>
        <v>0</v>
      </c>
    </row>
    <row r="14" spans="1:6" ht="16.5" thickBot="1" x14ac:dyDescent="0.4">
      <c r="A14" s="28"/>
      <c r="B14" s="29"/>
      <c r="C14" s="29"/>
      <c r="D14" s="30"/>
      <c r="E14" s="30"/>
      <c r="F14" s="31"/>
    </row>
    <row r="15" spans="1:6" ht="16.5" thickBot="1" x14ac:dyDescent="0.4">
      <c r="A15" s="11" t="s">
        <v>140</v>
      </c>
      <c r="B15" s="116" t="s">
        <v>186</v>
      </c>
      <c r="C15" s="117"/>
      <c r="D15" s="117"/>
      <c r="E15" s="118"/>
      <c r="F15" s="15"/>
    </row>
    <row r="16" spans="1:6" ht="16.5" thickBot="1" x14ac:dyDescent="0.4">
      <c r="A16" s="32"/>
      <c r="B16" s="33"/>
      <c r="C16" s="33"/>
      <c r="D16" s="7"/>
      <c r="E16" s="7"/>
      <c r="F16" s="34"/>
    </row>
    <row r="17" spans="1:6" ht="16" x14ac:dyDescent="0.35">
      <c r="A17" s="35">
        <v>1</v>
      </c>
      <c r="B17" s="36" t="s">
        <v>29</v>
      </c>
      <c r="C17" s="37"/>
      <c r="D17" s="38"/>
      <c r="E17" s="38"/>
      <c r="F17" s="39"/>
    </row>
    <row r="18" spans="1:6" ht="16.5" thickBot="1" x14ac:dyDescent="0.4">
      <c r="A18" s="40" t="s">
        <v>2</v>
      </c>
      <c r="B18" s="41" t="s">
        <v>30</v>
      </c>
      <c r="C18" s="42"/>
      <c r="D18" s="43"/>
      <c r="E18" s="43"/>
      <c r="F18" s="44"/>
    </row>
    <row r="19" spans="1:6" ht="16" x14ac:dyDescent="0.35">
      <c r="A19" s="16">
        <v>1</v>
      </c>
      <c r="B19" s="17" t="s">
        <v>141</v>
      </c>
      <c r="C19" s="18" t="s">
        <v>31</v>
      </c>
      <c r="D19" s="19">
        <v>14.085000000000001</v>
      </c>
      <c r="E19" s="19"/>
      <c r="F19" s="20">
        <f t="shared" ref="F19:F24" si="0">D19*E19</f>
        <v>0</v>
      </c>
    </row>
    <row r="20" spans="1:6" ht="32" x14ac:dyDescent="0.35">
      <c r="A20" s="45">
        <v>2</v>
      </c>
      <c r="B20" s="46" t="s">
        <v>32</v>
      </c>
      <c r="C20" s="47" t="s">
        <v>31</v>
      </c>
      <c r="D20" s="48">
        <v>3</v>
      </c>
      <c r="E20" s="48"/>
      <c r="F20" s="49">
        <f t="shared" si="0"/>
        <v>0</v>
      </c>
    </row>
    <row r="21" spans="1:6" ht="16" x14ac:dyDescent="0.35">
      <c r="A21" s="45">
        <v>3</v>
      </c>
      <c r="B21" s="46" t="s">
        <v>33</v>
      </c>
      <c r="C21" s="47" t="s">
        <v>31</v>
      </c>
      <c r="D21" s="48">
        <v>14</v>
      </c>
      <c r="E21" s="48"/>
      <c r="F21" s="49">
        <f t="shared" si="0"/>
        <v>0</v>
      </c>
    </row>
    <row r="22" spans="1:6" ht="32" x14ac:dyDescent="0.35">
      <c r="A22" s="45">
        <v>4</v>
      </c>
      <c r="B22" s="46" t="s">
        <v>34</v>
      </c>
      <c r="C22" s="47" t="s">
        <v>31</v>
      </c>
      <c r="D22" s="48">
        <v>0.5</v>
      </c>
      <c r="E22" s="48"/>
      <c r="F22" s="49">
        <f t="shared" si="0"/>
        <v>0</v>
      </c>
    </row>
    <row r="23" spans="1:6" ht="48" x14ac:dyDescent="0.35">
      <c r="A23" s="45">
        <v>5</v>
      </c>
      <c r="B23" s="46" t="s">
        <v>35</v>
      </c>
      <c r="C23" s="47" t="s">
        <v>31</v>
      </c>
      <c r="D23" s="48">
        <v>2</v>
      </c>
      <c r="E23" s="48"/>
      <c r="F23" s="49">
        <f t="shared" si="0"/>
        <v>0</v>
      </c>
    </row>
    <row r="24" spans="1:6" ht="48.5" thickBot="1" x14ac:dyDescent="0.4">
      <c r="A24" s="45">
        <v>6</v>
      </c>
      <c r="B24" s="46" t="s">
        <v>142</v>
      </c>
      <c r="C24" s="47" t="s">
        <v>31</v>
      </c>
      <c r="D24" s="48">
        <v>56</v>
      </c>
      <c r="E24" s="48"/>
      <c r="F24" s="49">
        <f t="shared" si="0"/>
        <v>0</v>
      </c>
    </row>
    <row r="25" spans="1:6" ht="16" thickBot="1" x14ac:dyDescent="0.4">
      <c r="A25" s="125" t="s">
        <v>36</v>
      </c>
      <c r="B25" s="126"/>
      <c r="C25" s="126"/>
      <c r="D25" s="126"/>
      <c r="E25" s="136"/>
      <c r="F25" s="26">
        <f>SUM(F19:F24)</f>
        <v>0</v>
      </c>
    </row>
    <row r="26" spans="1:6" ht="16" thickBot="1" x14ac:dyDescent="0.4">
      <c r="A26" s="52"/>
      <c r="B26" s="52"/>
      <c r="C26" s="52"/>
      <c r="D26" s="7"/>
      <c r="E26" s="7"/>
      <c r="F26" s="7"/>
    </row>
    <row r="27" spans="1:6" ht="16" thickBot="1" x14ac:dyDescent="0.4">
      <c r="A27" s="3" t="s">
        <v>3</v>
      </c>
      <c r="B27" s="12" t="s">
        <v>37</v>
      </c>
      <c r="C27" s="4"/>
      <c r="D27" s="9"/>
      <c r="E27" s="9"/>
      <c r="F27" s="10"/>
    </row>
    <row r="28" spans="1:6" ht="32" x14ac:dyDescent="0.35">
      <c r="A28" s="16">
        <v>1</v>
      </c>
      <c r="B28" s="53" t="s">
        <v>38</v>
      </c>
      <c r="C28" s="18" t="s">
        <v>31</v>
      </c>
      <c r="D28" s="19">
        <v>22</v>
      </c>
      <c r="E28" s="19"/>
      <c r="F28" s="20">
        <f>D28*E28</f>
        <v>0</v>
      </c>
    </row>
    <row r="29" spans="1:6" ht="32" x14ac:dyDescent="0.35">
      <c r="A29" s="45">
        <v>2</v>
      </c>
      <c r="B29" s="46" t="s">
        <v>39</v>
      </c>
      <c r="C29" s="47" t="s">
        <v>31</v>
      </c>
      <c r="D29" s="48">
        <v>1</v>
      </c>
      <c r="E29" s="48"/>
      <c r="F29" s="49">
        <f>D29*E29</f>
        <v>0</v>
      </c>
    </row>
    <row r="30" spans="1:6" ht="32" x14ac:dyDescent="0.35">
      <c r="A30" s="45">
        <v>3</v>
      </c>
      <c r="B30" s="46" t="s">
        <v>40</v>
      </c>
      <c r="C30" s="47" t="s">
        <v>31</v>
      </c>
      <c r="D30" s="48">
        <v>1.5</v>
      </c>
      <c r="E30" s="54"/>
      <c r="F30" s="49">
        <f>D30*E30</f>
        <v>0</v>
      </c>
    </row>
    <row r="31" spans="1:6" ht="32.5" thickBot="1" x14ac:dyDescent="0.4">
      <c r="A31" s="45">
        <v>4</v>
      </c>
      <c r="B31" s="46" t="s">
        <v>41</v>
      </c>
      <c r="C31" s="47" t="s">
        <v>31</v>
      </c>
      <c r="D31" s="48">
        <v>0.9</v>
      </c>
      <c r="E31" s="54"/>
      <c r="F31" s="49">
        <f>D31*E31</f>
        <v>0</v>
      </c>
    </row>
    <row r="32" spans="1:6" ht="16" thickBot="1" x14ac:dyDescent="0.4">
      <c r="A32" s="125" t="s">
        <v>42</v>
      </c>
      <c r="B32" s="126"/>
      <c r="C32" s="126"/>
      <c r="D32" s="126"/>
      <c r="E32" s="126"/>
      <c r="F32" s="26">
        <f>SUM(F28:F31)</f>
        <v>0</v>
      </c>
    </row>
    <row r="33" spans="1:245" ht="16" thickBot="1" x14ac:dyDescent="0.4">
      <c r="A33" s="52"/>
      <c r="B33" s="52"/>
      <c r="C33" s="52"/>
      <c r="D33" s="7"/>
      <c r="E33" s="7"/>
      <c r="F33" s="7"/>
    </row>
    <row r="34" spans="1:245" ht="16.5" thickBot="1" x14ac:dyDescent="0.4">
      <c r="A34" s="3" t="s">
        <v>4</v>
      </c>
      <c r="B34" s="12" t="s">
        <v>43</v>
      </c>
      <c r="C34" s="55"/>
      <c r="D34" s="56"/>
      <c r="E34" s="56"/>
      <c r="F34" s="57"/>
    </row>
    <row r="35" spans="1:245" ht="16" x14ac:dyDescent="0.35">
      <c r="A35" s="92">
        <v>1</v>
      </c>
      <c r="B35" s="93" t="s">
        <v>187</v>
      </c>
      <c r="C35" s="92" t="s">
        <v>31</v>
      </c>
      <c r="D35" s="94">
        <v>1.8</v>
      </c>
      <c r="E35" s="19"/>
      <c r="F35" s="20">
        <f t="shared" ref="F35:F40" si="1">D35*E35</f>
        <v>0</v>
      </c>
    </row>
    <row r="36" spans="1:245" ht="16" x14ac:dyDescent="0.35">
      <c r="A36" s="95">
        <v>2</v>
      </c>
      <c r="B36" s="96" t="s">
        <v>188</v>
      </c>
      <c r="C36" s="95" t="s">
        <v>31</v>
      </c>
      <c r="D36" s="97">
        <v>1.2</v>
      </c>
      <c r="E36" s="48"/>
      <c r="F36" s="49">
        <f t="shared" si="1"/>
        <v>0</v>
      </c>
    </row>
    <row r="37" spans="1:245" ht="16" x14ac:dyDescent="0.35">
      <c r="A37" s="92">
        <v>3</v>
      </c>
      <c r="B37" s="96" t="s">
        <v>189</v>
      </c>
      <c r="C37" s="95" t="s">
        <v>7</v>
      </c>
      <c r="D37" s="97">
        <v>180</v>
      </c>
      <c r="E37" s="48"/>
      <c r="F37" s="49">
        <f t="shared" si="1"/>
        <v>0</v>
      </c>
    </row>
    <row r="38" spans="1:245" ht="16" x14ac:dyDescent="0.35">
      <c r="A38" s="95">
        <v>4</v>
      </c>
      <c r="B38" s="96" t="s">
        <v>190</v>
      </c>
      <c r="C38" s="95" t="s">
        <v>12</v>
      </c>
      <c r="D38" s="97">
        <v>54</v>
      </c>
      <c r="E38" s="48"/>
      <c r="F38" s="49">
        <f t="shared" si="1"/>
        <v>0</v>
      </c>
    </row>
    <row r="39" spans="1:245" ht="16" x14ac:dyDescent="0.35">
      <c r="A39" s="92">
        <v>5</v>
      </c>
      <c r="B39" s="96" t="s">
        <v>191</v>
      </c>
      <c r="C39" s="95" t="s">
        <v>12</v>
      </c>
      <c r="D39" s="97">
        <v>15</v>
      </c>
      <c r="E39" s="48"/>
      <c r="F39" s="49">
        <f t="shared" si="1"/>
        <v>0</v>
      </c>
    </row>
    <row r="40" spans="1:245" ht="42" x14ac:dyDescent="0.35">
      <c r="A40" s="95">
        <v>6</v>
      </c>
      <c r="B40" s="98" t="s">
        <v>192</v>
      </c>
      <c r="C40" s="95" t="s">
        <v>12</v>
      </c>
      <c r="D40" s="97">
        <v>30</v>
      </c>
      <c r="E40" s="24"/>
      <c r="F40" s="25">
        <f t="shared" si="1"/>
        <v>0</v>
      </c>
    </row>
    <row r="41" spans="1:245" ht="28" x14ac:dyDescent="0.35">
      <c r="A41" s="92">
        <v>7</v>
      </c>
      <c r="B41" s="98" t="s">
        <v>193</v>
      </c>
      <c r="C41" s="95" t="s">
        <v>12</v>
      </c>
      <c r="D41" s="99">
        <v>32</v>
      </c>
      <c r="E41" s="90"/>
      <c r="F41" s="91"/>
    </row>
    <row r="42" spans="1:245" ht="36.65" customHeight="1" thickBot="1" x14ac:dyDescent="0.4">
      <c r="A42" s="95">
        <v>8</v>
      </c>
      <c r="B42" s="100" t="s">
        <v>199</v>
      </c>
      <c r="C42" s="92" t="s">
        <v>7</v>
      </c>
      <c r="D42" s="94">
        <v>70</v>
      </c>
      <c r="E42" s="103"/>
      <c r="F42" s="104">
        <f>D42*E42</f>
        <v>0</v>
      </c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05"/>
      <c r="GQ42" s="105"/>
      <c r="GR42" s="105"/>
      <c r="GS42" s="105"/>
      <c r="GT42" s="105"/>
      <c r="GU42" s="105"/>
      <c r="GV42" s="105"/>
      <c r="GW42" s="105"/>
      <c r="GX42" s="105"/>
      <c r="GY42" s="105"/>
      <c r="GZ42" s="105"/>
      <c r="HA42" s="105"/>
      <c r="HB42" s="105"/>
      <c r="HC42" s="105"/>
      <c r="HD42" s="105"/>
      <c r="HE42" s="105"/>
      <c r="HF42" s="105"/>
      <c r="HG42" s="105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5"/>
      <c r="HT42" s="105"/>
      <c r="HU42" s="105"/>
      <c r="HV42" s="105"/>
      <c r="HW42" s="105"/>
      <c r="HX42" s="105"/>
      <c r="HY42" s="105"/>
      <c r="HZ42" s="105"/>
      <c r="IA42" s="105"/>
      <c r="IB42" s="105"/>
      <c r="IC42" s="105"/>
      <c r="ID42" s="105"/>
      <c r="IE42" s="105"/>
      <c r="IF42" s="105"/>
      <c r="IG42" s="105"/>
      <c r="IH42" s="105"/>
      <c r="II42" s="105"/>
      <c r="IJ42" s="105"/>
      <c r="IK42" s="105"/>
    </row>
    <row r="43" spans="1:245" ht="16" thickBot="1" x14ac:dyDescent="0.4">
      <c r="A43" s="108" t="s">
        <v>49</v>
      </c>
      <c r="B43" s="109"/>
      <c r="C43" s="109"/>
      <c r="D43" s="109"/>
      <c r="E43" s="109"/>
      <c r="F43" s="26">
        <f>SUM(F35:F40)</f>
        <v>0</v>
      </c>
    </row>
    <row r="44" spans="1:245" ht="16" thickBot="1" x14ac:dyDescent="0.4">
      <c r="A44" s="52"/>
      <c r="B44" s="52"/>
      <c r="C44" s="52"/>
      <c r="D44" s="7"/>
      <c r="E44" s="7"/>
      <c r="F44" s="7"/>
    </row>
    <row r="45" spans="1:245" ht="16" x14ac:dyDescent="0.35">
      <c r="A45" s="35">
        <v>2</v>
      </c>
      <c r="B45" s="36" t="s">
        <v>50</v>
      </c>
      <c r="C45" s="37"/>
      <c r="D45" s="38"/>
      <c r="E45" s="38"/>
      <c r="F45" s="39"/>
    </row>
    <row r="46" spans="1:245" ht="16.5" thickBot="1" x14ac:dyDescent="0.4">
      <c r="A46" s="40" t="s">
        <v>6</v>
      </c>
      <c r="B46" s="41" t="s">
        <v>51</v>
      </c>
      <c r="C46" s="42"/>
      <c r="D46" s="43"/>
      <c r="E46" s="43"/>
      <c r="F46" s="44"/>
    </row>
    <row r="47" spans="1:245" ht="28" x14ac:dyDescent="0.35">
      <c r="A47" s="16">
        <v>1</v>
      </c>
      <c r="B47" s="100" t="s">
        <v>196</v>
      </c>
      <c r="C47" s="92" t="s">
        <v>52</v>
      </c>
      <c r="D47" s="94">
        <v>4</v>
      </c>
      <c r="E47" s="19"/>
      <c r="F47" s="20">
        <f>D47*E47</f>
        <v>0</v>
      </c>
    </row>
    <row r="48" spans="1:245" ht="16" x14ac:dyDescent="0.35">
      <c r="A48" s="45">
        <v>2</v>
      </c>
      <c r="B48" s="98" t="s">
        <v>194</v>
      </c>
      <c r="C48" s="95" t="s">
        <v>52</v>
      </c>
      <c r="D48" s="97">
        <v>1</v>
      </c>
      <c r="E48" s="48"/>
      <c r="F48" s="49">
        <f>D48*E48</f>
        <v>0</v>
      </c>
    </row>
    <row r="49" spans="1:6" ht="16.5" thickBot="1" x14ac:dyDescent="0.4">
      <c r="A49" s="83"/>
      <c r="B49" s="98" t="s">
        <v>195</v>
      </c>
      <c r="C49" s="95" t="s">
        <v>52</v>
      </c>
      <c r="D49" s="97">
        <v>1</v>
      </c>
      <c r="E49" s="90"/>
      <c r="F49" s="91"/>
    </row>
    <row r="50" spans="1:6" ht="16" thickBot="1" x14ac:dyDescent="0.4">
      <c r="A50" s="108" t="s">
        <v>53</v>
      </c>
      <c r="B50" s="109"/>
      <c r="C50" s="109"/>
      <c r="D50" s="109"/>
      <c r="E50" s="109"/>
      <c r="F50" s="26">
        <f>SUM(F47:F48)</f>
        <v>0</v>
      </c>
    </row>
    <row r="51" spans="1:6" ht="16" thickBot="1" x14ac:dyDescent="0.4">
      <c r="A51" s="52"/>
      <c r="B51" s="52"/>
      <c r="C51" s="52"/>
      <c r="D51" s="7"/>
      <c r="E51" s="7"/>
      <c r="F51" s="7"/>
    </row>
    <row r="52" spans="1:6" ht="16.5" thickBot="1" x14ac:dyDescent="0.4">
      <c r="A52" s="3" t="s">
        <v>8</v>
      </c>
      <c r="B52" s="12" t="s">
        <v>54</v>
      </c>
      <c r="C52" s="55"/>
      <c r="D52" s="56"/>
      <c r="E52" s="56"/>
      <c r="F52" s="57"/>
    </row>
    <row r="53" spans="1:6" ht="16" x14ac:dyDescent="0.35">
      <c r="A53" s="16">
        <v>1</v>
      </c>
      <c r="B53" s="17" t="s">
        <v>146</v>
      </c>
      <c r="C53" s="18" t="s">
        <v>7</v>
      </c>
      <c r="D53" s="19">
        <f>8*7*4</f>
        <v>224</v>
      </c>
      <c r="E53" s="19"/>
      <c r="F53" s="20">
        <f>D53*E53</f>
        <v>0</v>
      </c>
    </row>
    <row r="54" spans="1:6" ht="42" x14ac:dyDescent="0.35">
      <c r="A54" s="45">
        <v>2</v>
      </c>
      <c r="B54" s="101" t="s">
        <v>197</v>
      </c>
      <c r="C54" s="1" t="s">
        <v>7</v>
      </c>
      <c r="D54" s="102">
        <v>290</v>
      </c>
      <c r="E54" s="48"/>
      <c r="F54" s="49">
        <f>D54*E54</f>
        <v>0</v>
      </c>
    </row>
    <row r="55" spans="1:6" ht="28.5" thickBot="1" x14ac:dyDescent="0.4">
      <c r="A55" s="45">
        <v>3</v>
      </c>
      <c r="B55" s="101" t="s">
        <v>198</v>
      </c>
      <c r="C55" s="1" t="s">
        <v>7</v>
      </c>
      <c r="D55" s="102">
        <v>160</v>
      </c>
      <c r="E55" s="48"/>
      <c r="F55" s="49">
        <f>D55*E55</f>
        <v>0</v>
      </c>
    </row>
    <row r="56" spans="1:6" ht="16" thickBot="1" x14ac:dyDescent="0.4">
      <c r="A56" s="125" t="s">
        <v>58</v>
      </c>
      <c r="B56" s="126"/>
      <c r="C56" s="126"/>
      <c r="D56" s="126"/>
      <c r="E56" s="126"/>
      <c r="F56" s="26">
        <f>SUM(F53:F55)</f>
        <v>0</v>
      </c>
    </row>
    <row r="57" spans="1:6" ht="16" thickBot="1" x14ac:dyDescent="0.4">
      <c r="A57" s="52"/>
      <c r="B57" s="52"/>
      <c r="C57" s="52"/>
      <c r="D57" s="7"/>
      <c r="E57" s="7"/>
      <c r="F57" s="7"/>
    </row>
    <row r="58" spans="1:6" ht="16.5" thickBot="1" x14ac:dyDescent="0.4">
      <c r="A58" s="3" t="s">
        <v>9</v>
      </c>
      <c r="B58" s="12" t="s">
        <v>59</v>
      </c>
      <c r="C58" s="55"/>
      <c r="D58" s="56"/>
      <c r="E58" s="56"/>
      <c r="F58" s="57"/>
    </row>
    <row r="59" spans="1:6" ht="16" x14ac:dyDescent="0.35">
      <c r="A59" s="16">
        <v>1</v>
      </c>
      <c r="B59" s="17" t="s">
        <v>148</v>
      </c>
      <c r="C59" s="18" t="s">
        <v>7</v>
      </c>
      <c r="D59" s="19">
        <v>275</v>
      </c>
      <c r="E59" s="19"/>
      <c r="F59" s="20">
        <f t="shared" ref="F59:F60" si="2">D59*E59</f>
        <v>0</v>
      </c>
    </row>
    <row r="60" spans="1:6" ht="16.5" thickBot="1" x14ac:dyDescent="0.4">
      <c r="A60" s="45">
        <v>2</v>
      </c>
      <c r="B60" s="106" t="s">
        <v>200</v>
      </c>
      <c r="C60" s="92" t="s">
        <v>7</v>
      </c>
      <c r="D60" s="107">
        <v>290</v>
      </c>
      <c r="E60" s="48"/>
      <c r="F60" s="49">
        <f t="shared" si="2"/>
        <v>0</v>
      </c>
    </row>
    <row r="61" spans="1:6" ht="16" thickBot="1" x14ac:dyDescent="0.4">
      <c r="A61" s="108" t="s">
        <v>63</v>
      </c>
      <c r="B61" s="109"/>
      <c r="C61" s="109"/>
      <c r="D61" s="109"/>
      <c r="E61" s="109"/>
      <c r="F61" s="26">
        <f>SUM(F59:F60)</f>
        <v>0</v>
      </c>
    </row>
    <row r="62" spans="1:6" ht="16" thickBot="1" x14ac:dyDescent="0.4">
      <c r="A62" s="52"/>
      <c r="B62" s="52"/>
      <c r="C62" s="52"/>
      <c r="D62" s="7"/>
      <c r="E62" s="7"/>
      <c r="F62" s="7"/>
    </row>
    <row r="63" spans="1:6" ht="16" thickBot="1" x14ac:dyDescent="0.4">
      <c r="A63" s="110" t="s">
        <v>201</v>
      </c>
      <c r="B63" s="111"/>
      <c r="C63" s="111"/>
      <c r="D63" s="111"/>
      <c r="E63" s="127"/>
      <c r="F63" s="27">
        <f>F61+F56+F50+F43+F32+F25</f>
        <v>0</v>
      </c>
    </row>
    <row r="64" spans="1:6" ht="16" thickBot="1" x14ac:dyDescent="0.4">
      <c r="A64" s="52"/>
      <c r="B64" s="52"/>
      <c r="C64" s="52"/>
      <c r="D64" s="7"/>
      <c r="E64" s="7"/>
      <c r="F64" s="7"/>
    </row>
    <row r="65" spans="1:6" ht="16.5" thickBot="1" x14ac:dyDescent="0.4">
      <c r="A65" s="11">
        <v>4</v>
      </c>
      <c r="B65" s="12" t="s">
        <v>90</v>
      </c>
      <c r="C65" s="13"/>
      <c r="D65" s="14"/>
      <c r="E65" s="14"/>
      <c r="F65" s="15"/>
    </row>
    <row r="66" spans="1:6" ht="16.5" thickBot="1" x14ac:dyDescent="0.4">
      <c r="A66" s="32"/>
      <c r="B66" s="60"/>
      <c r="C66" s="61"/>
      <c r="D66" s="34"/>
      <c r="E66" s="34"/>
      <c r="F66" s="34"/>
    </row>
    <row r="67" spans="1:6" ht="16" x14ac:dyDescent="0.35">
      <c r="A67" s="35" t="s">
        <v>14</v>
      </c>
      <c r="B67" s="36" t="s">
        <v>91</v>
      </c>
      <c r="C67" s="37"/>
      <c r="D67" s="38"/>
      <c r="E67" s="38"/>
      <c r="F67" s="39"/>
    </row>
    <row r="68" spans="1:6" ht="31.5" thickBot="1" x14ac:dyDescent="0.4">
      <c r="A68" s="40" t="s">
        <v>169</v>
      </c>
      <c r="B68" s="41" t="s">
        <v>67</v>
      </c>
      <c r="C68" s="42"/>
      <c r="D68" s="43"/>
      <c r="E68" s="43"/>
      <c r="F68" s="44"/>
    </row>
    <row r="69" spans="1:6" ht="16" x14ac:dyDescent="0.35">
      <c r="A69" s="16">
        <v>1</v>
      </c>
      <c r="B69" s="17" t="s">
        <v>156</v>
      </c>
      <c r="C69" s="18" t="s">
        <v>31</v>
      </c>
      <c r="D69" s="19">
        <f>2.4*3*4</f>
        <v>28.799999999999997</v>
      </c>
      <c r="E69" s="19"/>
      <c r="F69" s="20">
        <f t="shared" ref="F69:F75" si="3">D69*E69</f>
        <v>0</v>
      </c>
    </row>
    <row r="70" spans="1:6" ht="32" x14ac:dyDescent="0.35">
      <c r="A70" s="45">
        <v>2</v>
      </c>
      <c r="B70" s="46" t="s">
        <v>157</v>
      </c>
      <c r="C70" s="47" t="s">
        <v>31</v>
      </c>
      <c r="D70" s="48">
        <f>(8+5)*0.4*2*1</f>
        <v>10.4</v>
      </c>
      <c r="E70" s="48"/>
      <c r="F70" s="49">
        <f t="shared" si="3"/>
        <v>0</v>
      </c>
    </row>
    <row r="71" spans="1:6" ht="48" x14ac:dyDescent="0.35">
      <c r="A71" s="45">
        <v>3</v>
      </c>
      <c r="B71" s="46" t="s">
        <v>92</v>
      </c>
      <c r="C71" s="47" t="s">
        <v>31</v>
      </c>
      <c r="D71" s="48">
        <v>0</v>
      </c>
      <c r="E71" s="54"/>
      <c r="F71" s="49">
        <f t="shared" si="3"/>
        <v>0</v>
      </c>
    </row>
    <row r="72" spans="1:6" ht="48" x14ac:dyDescent="0.35">
      <c r="A72" s="45">
        <v>4</v>
      </c>
      <c r="B72" s="46" t="s">
        <v>93</v>
      </c>
      <c r="C72" s="47" t="s">
        <v>31</v>
      </c>
      <c r="D72" s="48">
        <v>0.72</v>
      </c>
      <c r="E72" s="54"/>
      <c r="F72" s="49">
        <f t="shared" si="3"/>
        <v>0</v>
      </c>
    </row>
    <row r="73" spans="1:6" ht="48" x14ac:dyDescent="0.35">
      <c r="A73" s="45">
        <v>5</v>
      </c>
      <c r="B73" s="46" t="s">
        <v>94</v>
      </c>
      <c r="C73" s="47" t="s">
        <v>31</v>
      </c>
      <c r="D73" s="48">
        <v>1.76</v>
      </c>
      <c r="E73" s="54"/>
      <c r="F73" s="49">
        <f t="shared" si="3"/>
        <v>0</v>
      </c>
    </row>
    <row r="74" spans="1:6" ht="32" x14ac:dyDescent="0.35">
      <c r="A74" s="45">
        <v>6</v>
      </c>
      <c r="B74" s="46" t="s">
        <v>95</v>
      </c>
      <c r="C74" s="47" t="s">
        <v>31</v>
      </c>
      <c r="D74" s="48">
        <v>0</v>
      </c>
      <c r="E74" s="48"/>
      <c r="F74" s="49">
        <f t="shared" si="3"/>
        <v>0</v>
      </c>
    </row>
    <row r="75" spans="1:6" ht="48.5" thickBot="1" x14ac:dyDescent="0.4">
      <c r="A75" s="21">
        <v>7</v>
      </c>
      <c r="B75" s="58" t="s">
        <v>96</v>
      </c>
      <c r="C75" s="23" t="s">
        <v>31</v>
      </c>
      <c r="D75" s="24">
        <v>1.68</v>
      </c>
      <c r="E75" s="54"/>
      <c r="F75" s="25">
        <f t="shared" si="3"/>
        <v>0</v>
      </c>
    </row>
    <row r="76" spans="1:6" ht="16" thickBot="1" x14ac:dyDescent="0.4">
      <c r="A76" s="108" t="s">
        <v>97</v>
      </c>
      <c r="B76" s="109"/>
      <c r="C76" s="109"/>
      <c r="D76" s="109"/>
      <c r="E76" s="109"/>
      <c r="F76" s="26">
        <f>SUM(F69:F75)</f>
        <v>0</v>
      </c>
    </row>
    <row r="77" spans="1:6" ht="16" thickBot="1" x14ac:dyDescent="0.4">
      <c r="A77" s="52"/>
      <c r="B77" s="52"/>
      <c r="C77" s="52"/>
      <c r="D77" s="7"/>
      <c r="E77" s="7"/>
      <c r="F77" s="7"/>
    </row>
    <row r="78" spans="1:6" ht="31.5" thickBot="1" x14ac:dyDescent="0.4">
      <c r="A78" s="3" t="s">
        <v>170</v>
      </c>
      <c r="B78" s="12" t="s">
        <v>5</v>
      </c>
      <c r="C78" s="55"/>
      <c r="D78" s="56"/>
      <c r="E78" s="56"/>
      <c r="F78" s="57"/>
    </row>
    <row r="79" spans="1:6" ht="32" x14ac:dyDescent="0.35">
      <c r="A79" s="16">
        <v>1</v>
      </c>
      <c r="B79" s="17" t="s">
        <v>38</v>
      </c>
      <c r="C79" s="18" t="s">
        <v>31</v>
      </c>
      <c r="D79" s="19">
        <v>20.93</v>
      </c>
      <c r="E79" s="19"/>
      <c r="F79" s="20">
        <f t="shared" ref="F79:F84" si="4">D79*E79</f>
        <v>0</v>
      </c>
    </row>
    <row r="80" spans="1:6" ht="48" x14ac:dyDescent="0.35">
      <c r="A80" s="45">
        <v>2</v>
      </c>
      <c r="B80" s="46" t="s">
        <v>98</v>
      </c>
      <c r="C80" s="47" t="s">
        <v>31</v>
      </c>
      <c r="D80" s="48">
        <v>0.24</v>
      </c>
      <c r="E80" s="54"/>
      <c r="F80" s="49">
        <f t="shared" si="4"/>
        <v>0</v>
      </c>
    </row>
    <row r="81" spans="1:6" ht="32" x14ac:dyDescent="0.35">
      <c r="A81" s="45">
        <v>3</v>
      </c>
      <c r="B81" s="46" t="s">
        <v>69</v>
      </c>
      <c r="C81" s="47" t="s">
        <v>31</v>
      </c>
      <c r="D81" s="48">
        <v>0.49</v>
      </c>
      <c r="E81" s="54"/>
      <c r="F81" s="49">
        <f t="shared" si="4"/>
        <v>0</v>
      </c>
    </row>
    <row r="82" spans="1:6" ht="32" x14ac:dyDescent="0.35">
      <c r="A82" s="45">
        <v>4</v>
      </c>
      <c r="B82" s="46" t="s">
        <v>70</v>
      </c>
      <c r="C82" s="47" t="s">
        <v>31</v>
      </c>
      <c r="D82" s="48">
        <v>1.22</v>
      </c>
      <c r="E82" s="54"/>
      <c r="F82" s="49">
        <f t="shared" si="4"/>
        <v>0</v>
      </c>
    </row>
    <row r="83" spans="1:6" ht="32" x14ac:dyDescent="0.35">
      <c r="A83" s="45">
        <v>5</v>
      </c>
      <c r="B83" s="46" t="s">
        <v>71</v>
      </c>
      <c r="C83" s="47" t="s">
        <v>31</v>
      </c>
      <c r="D83" s="48">
        <v>1.02</v>
      </c>
      <c r="E83" s="54"/>
      <c r="F83" s="49">
        <f t="shared" si="4"/>
        <v>0</v>
      </c>
    </row>
    <row r="84" spans="1:6" ht="32.5" thickBot="1" x14ac:dyDescent="0.4">
      <c r="A84" s="21">
        <v>6</v>
      </c>
      <c r="B84" s="58" t="s">
        <v>99</v>
      </c>
      <c r="C84" s="23" t="s">
        <v>31</v>
      </c>
      <c r="D84" s="24">
        <v>0</v>
      </c>
      <c r="E84" s="54"/>
      <c r="F84" s="25">
        <f t="shared" si="4"/>
        <v>0</v>
      </c>
    </row>
    <row r="85" spans="1:6" ht="16" thickBot="1" x14ac:dyDescent="0.4">
      <c r="A85" s="108" t="s">
        <v>100</v>
      </c>
      <c r="B85" s="109"/>
      <c r="C85" s="109"/>
      <c r="D85" s="109"/>
      <c r="E85" s="109"/>
      <c r="F85" s="26">
        <f>SUM(F79:F84)</f>
        <v>0</v>
      </c>
    </row>
    <row r="86" spans="1:6" ht="16" thickBot="1" x14ac:dyDescent="0.4">
      <c r="A86" s="52"/>
      <c r="B86" s="52"/>
      <c r="C86" s="52"/>
      <c r="D86" s="7"/>
      <c r="E86" s="7"/>
      <c r="F86" s="7"/>
    </row>
    <row r="87" spans="1:6" ht="31.5" thickBot="1" x14ac:dyDescent="0.4">
      <c r="A87" s="3" t="s">
        <v>171</v>
      </c>
      <c r="B87" s="12" t="s">
        <v>73</v>
      </c>
      <c r="C87" s="55"/>
      <c r="D87" s="56"/>
      <c r="E87" s="56"/>
      <c r="F87" s="57"/>
    </row>
    <row r="88" spans="1:6" ht="48" x14ac:dyDescent="0.35">
      <c r="A88" s="16">
        <v>1</v>
      </c>
      <c r="B88" s="17" t="s">
        <v>101</v>
      </c>
      <c r="C88" s="18" t="s">
        <v>31</v>
      </c>
      <c r="D88" s="19">
        <v>0.5</v>
      </c>
      <c r="E88" s="19"/>
      <c r="F88" s="20">
        <f t="shared" ref="F88:F93" si="5">D88*E88</f>
        <v>0</v>
      </c>
    </row>
    <row r="89" spans="1:6" ht="32" x14ac:dyDescent="0.35">
      <c r="A89" s="45">
        <v>2</v>
      </c>
      <c r="B89" s="46" t="s">
        <v>102</v>
      </c>
      <c r="C89" s="47" t="s">
        <v>31</v>
      </c>
      <c r="D89" s="48">
        <v>0.26</v>
      </c>
      <c r="E89" s="48"/>
      <c r="F89" s="49">
        <f t="shared" si="5"/>
        <v>0</v>
      </c>
    </row>
    <row r="90" spans="1:6" ht="32" x14ac:dyDescent="0.35">
      <c r="A90" s="45">
        <v>3</v>
      </c>
      <c r="B90" s="46" t="s">
        <v>103</v>
      </c>
      <c r="C90" s="47" t="s">
        <v>7</v>
      </c>
      <c r="D90" s="48">
        <v>110</v>
      </c>
      <c r="E90" s="48"/>
      <c r="F90" s="49">
        <f t="shared" si="5"/>
        <v>0</v>
      </c>
    </row>
    <row r="91" spans="1:6" ht="16" x14ac:dyDescent="0.35">
      <c r="A91" s="45">
        <v>4</v>
      </c>
      <c r="B91" s="46" t="s">
        <v>104</v>
      </c>
      <c r="C91" s="47" t="s">
        <v>12</v>
      </c>
      <c r="D91" s="48">
        <v>9.5</v>
      </c>
      <c r="E91" s="48"/>
      <c r="F91" s="49">
        <f t="shared" si="5"/>
        <v>0</v>
      </c>
    </row>
    <row r="92" spans="1:6" ht="32" x14ac:dyDescent="0.35">
      <c r="A92" s="45">
        <v>5</v>
      </c>
      <c r="B92" s="46" t="s">
        <v>105</v>
      </c>
      <c r="C92" s="47" t="s">
        <v>12</v>
      </c>
      <c r="D92" s="48">
        <v>42.2</v>
      </c>
      <c r="E92" s="48"/>
      <c r="F92" s="49">
        <f t="shared" si="5"/>
        <v>0</v>
      </c>
    </row>
    <row r="93" spans="1:6" ht="32.5" thickBot="1" x14ac:dyDescent="0.4">
      <c r="A93" s="21">
        <v>6</v>
      </c>
      <c r="B93" s="58" t="s">
        <v>106</v>
      </c>
      <c r="C93" s="23" t="s">
        <v>12</v>
      </c>
      <c r="D93" s="24">
        <v>19.399999999999999</v>
      </c>
      <c r="E93" s="24"/>
      <c r="F93" s="25">
        <f t="shared" si="5"/>
        <v>0</v>
      </c>
    </row>
    <row r="94" spans="1:6" ht="16" thickBot="1" x14ac:dyDescent="0.4">
      <c r="A94" s="108" t="s">
        <v>107</v>
      </c>
      <c r="B94" s="109"/>
      <c r="C94" s="109"/>
      <c r="D94" s="109"/>
      <c r="E94" s="109"/>
      <c r="F94" s="26">
        <f>SUM(F88:F93)</f>
        <v>0</v>
      </c>
    </row>
    <row r="95" spans="1:6" ht="16" thickBot="1" x14ac:dyDescent="0.4">
      <c r="A95" s="52"/>
      <c r="B95" s="52"/>
      <c r="C95" s="52"/>
      <c r="D95" s="7"/>
      <c r="E95" s="7"/>
      <c r="F95" s="7"/>
    </row>
    <row r="96" spans="1:6" ht="16" x14ac:dyDescent="0.35">
      <c r="A96" s="35" t="s">
        <v>15</v>
      </c>
      <c r="B96" s="36" t="s">
        <v>82</v>
      </c>
      <c r="C96" s="37"/>
      <c r="D96" s="38"/>
      <c r="E96" s="38"/>
      <c r="F96" s="39"/>
    </row>
    <row r="97" spans="1:6" ht="31.5" thickBot="1" x14ac:dyDescent="0.4">
      <c r="A97" s="40" t="s">
        <v>172</v>
      </c>
      <c r="B97" s="41" t="s">
        <v>83</v>
      </c>
      <c r="C97" s="42"/>
      <c r="D97" s="43"/>
      <c r="E97" s="43"/>
      <c r="F97" s="44"/>
    </row>
    <row r="98" spans="1:6" ht="64" x14ac:dyDescent="0.35">
      <c r="A98" s="16">
        <v>1</v>
      </c>
      <c r="B98" s="17" t="s">
        <v>108</v>
      </c>
      <c r="C98" s="18" t="s">
        <v>52</v>
      </c>
      <c r="D98" s="19">
        <v>8</v>
      </c>
      <c r="E98" s="19"/>
      <c r="F98" s="20">
        <f>D98*E98</f>
        <v>0</v>
      </c>
    </row>
    <row r="99" spans="1:6" ht="48.5" thickBot="1" x14ac:dyDescent="0.4">
      <c r="A99" s="21">
        <v>2</v>
      </c>
      <c r="B99" s="58" t="s">
        <v>109</v>
      </c>
      <c r="C99" s="23" t="s">
        <v>7</v>
      </c>
      <c r="D99" s="24">
        <v>3.2</v>
      </c>
      <c r="E99" s="24"/>
      <c r="F99" s="25">
        <f>D99*E99</f>
        <v>0</v>
      </c>
    </row>
    <row r="100" spans="1:6" ht="16" thickBot="1" x14ac:dyDescent="0.4">
      <c r="A100" s="108" t="s">
        <v>84</v>
      </c>
      <c r="B100" s="109"/>
      <c r="C100" s="109"/>
      <c r="D100" s="109"/>
      <c r="E100" s="109"/>
      <c r="F100" s="26">
        <f>SUM(F98:F99)</f>
        <v>0</v>
      </c>
    </row>
    <row r="101" spans="1:6" ht="16" thickBot="1" x14ac:dyDescent="0.4">
      <c r="A101" s="52"/>
      <c r="B101" s="52"/>
      <c r="C101" s="52"/>
      <c r="D101" s="7"/>
      <c r="E101" s="7"/>
      <c r="F101" s="7"/>
    </row>
    <row r="102" spans="1:6" ht="31.5" thickBot="1" x14ac:dyDescent="0.4">
      <c r="A102" s="3" t="s">
        <v>173</v>
      </c>
      <c r="B102" s="12" t="s">
        <v>110</v>
      </c>
      <c r="C102" s="55"/>
      <c r="D102" s="56"/>
      <c r="E102" s="56"/>
      <c r="F102" s="57"/>
    </row>
    <row r="103" spans="1:6" ht="16" x14ac:dyDescent="0.35">
      <c r="A103" s="16">
        <v>1</v>
      </c>
      <c r="B103" s="17" t="s">
        <v>85</v>
      </c>
      <c r="C103" s="18" t="s">
        <v>7</v>
      </c>
      <c r="D103" s="19">
        <v>39.5</v>
      </c>
      <c r="E103" s="19"/>
      <c r="F103" s="20">
        <f>D103*E103</f>
        <v>0</v>
      </c>
    </row>
    <row r="104" spans="1:6" ht="16" x14ac:dyDescent="0.35">
      <c r="A104" s="45">
        <v>2</v>
      </c>
      <c r="B104" s="46" t="s">
        <v>160</v>
      </c>
      <c r="C104" s="47" t="s">
        <v>7</v>
      </c>
      <c r="D104" s="48">
        <v>41.84</v>
      </c>
      <c r="E104" s="48"/>
      <c r="F104" s="49">
        <f>D104*E104</f>
        <v>0</v>
      </c>
    </row>
    <row r="105" spans="1:6" ht="32" x14ac:dyDescent="0.35">
      <c r="A105" s="45">
        <v>3</v>
      </c>
      <c r="B105" s="46" t="s">
        <v>159</v>
      </c>
      <c r="C105" s="47" t="s">
        <v>7</v>
      </c>
      <c r="D105" s="48">
        <v>61.84</v>
      </c>
      <c r="E105" s="48"/>
      <c r="F105" s="49">
        <f>D105*E105</f>
        <v>0</v>
      </c>
    </row>
    <row r="106" spans="1:6" ht="32.5" thickBot="1" x14ac:dyDescent="0.4">
      <c r="A106" s="21">
        <v>4</v>
      </c>
      <c r="B106" s="58" t="s">
        <v>158</v>
      </c>
      <c r="C106" s="23" t="s">
        <v>7</v>
      </c>
      <c r="D106" s="24">
        <v>62.7</v>
      </c>
      <c r="E106" s="24"/>
      <c r="F106" s="25">
        <f>D106*E106</f>
        <v>0</v>
      </c>
    </row>
    <row r="107" spans="1:6" ht="16" thickBot="1" x14ac:dyDescent="0.4">
      <c r="A107" s="108" t="s">
        <v>111</v>
      </c>
      <c r="B107" s="109"/>
      <c r="C107" s="109"/>
      <c r="D107" s="109"/>
      <c r="E107" s="109"/>
      <c r="F107" s="26">
        <f>SUM(F103:F106)</f>
        <v>0</v>
      </c>
    </row>
    <row r="108" spans="1:6" ht="16" thickBot="1" x14ac:dyDescent="0.4">
      <c r="A108" s="52"/>
      <c r="B108" s="52"/>
      <c r="C108" s="52"/>
      <c r="D108" s="7"/>
      <c r="E108" s="7"/>
      <c r="F108" s="7"/>
    </row>
    <row r="109" spans="1:6" ht="31.5" thickBot="1" x14ac:dyDescent="0.4">
      <c r="A109" s="3" t="s">
        <v>174</v>
      </c>
      <c r="B109" s="12" t="s">
        <v>112</v>
      </c>
      <c r="C109" s="55"/>
      <c r="D109" s="56"/>
      <c r="E109" s="56"/>
      <c r="F109" s="57"/>
    </row>
    <row r="110" spans="1:6" ht="16" x14ac:dyDescent="0.35">
      <c r="A110" s="16">
        <v>1</v>
      </c>
      <c r="B110" s="17" t="s">
        <v>161</v>
      </c>
      <c r="C110" s="18" t="s">
        <v>7</v>
      </c>
      <c r="D110" s="19">
        <v>41.84</v>
      </c>
      <c r="E110" s="19"/>
      <c r="F110" s="20">
        <f>D110*E110</f>
        <v>0</v>
      </c>
    </row>
    <row r="111" spans="1:6" ht="16" x14ac:dyDescent="0.35">
      <c r="A111" s="45">
        <v>2</v>
      </c>
      <c r="B111" s="46" t="s">
        <v>60</v>
      </c>
      <c r="C111" s="47" t="s">
        <v>7</v>
      </c>
      <c r="D111" s="48">
        <v>42.8</v>
      </c>
      <c r="E111" s="48"/>
      <c r="F111" s="49">
        <f>D111*E111</f>
        <v>0</v>
      </c>
    </row>
    <row r="112" spans="1:6" ht="32" x14ac:dyDescent="0.35">
      <c r="A112" s="45">
        <v>3</v>
      </c>
      <c r="B112" s="46" t="s">
        <v>113</v>
      </c>
      <c r="C112" s="47" t="s">
        <v>7</v>
      </c>
      <c r="D112" s="48">
        <v>41.84</v>
      </c>
      <c r="E112" s="48"/>
      <c r="F112" s="49">
        <f>D112*E112</f>
        <v>0</v>
      </c>
    </row>
    <row r="113" spans="1:6" ht="32.5" thickBot="1" x14ac:dyDescent="0.4">
      <c r="A113" s="21">
        <v>4</v>
      </c>
      <c r="B113" s="58" t="s">
        <v>87</v>
      </c>
      <c r="C113" s="23" t="s">
        <v>7</v>
      </c>
      <c r="D113" s="24">
        <v>23.52</v>
      </c>
      <c r="E113" s="24"/>
      <c r="F113" s="25">
        <f>D113*E113</f>
        <v>0</v>
      </c>
    </row>
    <row r="114" spans="1:6" ht="16" thickBot="1" x14ac:dyDescent="0.4">
      <c r="A114" s="108" t="s">
        <v>88</v>
      </c>
      <c r="B114" s="109"/>
      <c r="C114" s="109"/>
      <c r="D114" s="109"/>
      <c r="E114" s="109"/>
      <c r="F114" s="26">
        <f>SUM(F110:F113)</f>
        <v>0</v>
      </c>
    </row>
    <row r="115" spans="1:6" ht="16" thickBot="1" x14ac:dyDescent="0.4">
      <c r="A115" s="52"/>
      <c r="B115" s="52"/>
      <c r="C115" s="52"/>
      <c r="D115" s="7"/>
      <c r="E115" s="7"/>
      <c r="F115" s="7"/>
    </row>
    <row r="116" spans="1:6" ht="31.5" thickBot="1" x14ac:dyDescent="0.4">
      <c r="A116" s="3" t="s">
        <v>175</v>
      </c>
      <c r="B116" s="12" t="s">
        <v>114</v>
      </c>
      <c r="C116" s="4"/>
      <c r="D116" s="9"/>
      <c r="E116" s="56"/>
      <c r="F116" s="10"/>
    </row>
    <row r="117" spans="1:6" ht="16" x14ac:dyDescent="0.35">
      <c r="A117" s="16">
        <v>1</v>
      </c>
      <c r="B117" s="17" t="s">
        <v>162</v>
      </c>
      <c r="C117" s="18" t="s">
        <v>13</v>
      </c>
      <c r="D117" s="19">
        <v>3</v>
      </c>
      <c r="E117" s="19"/>
      <c r="F117" s="20">
        <f t="shared" ref="F117:F120" si="6">D117*E117</f>
        <v>0</v>
      </c>
    </row>
    <row r="118" spans="1:6" ht="16" x14ac:dyDescent="0.35">
      <c r="A118" s="16">
        <v>2</v>
      </c>
      <c r="B118" s="17" t="s">
        <v>116</v>
      </c>
      <c r="C118" s="18" t="s">
        <v>13</v>
      </c>
      <c r="D118" s="19">
        <v>6</v>
      </c>
      <c r="E118" s="19"/>
      <c r="F118" s="20">
        <f t="shared" si="6"/>
        <v>0</v>
      </c>
    </row>
    <row r="119" spans="1:6" ht="48" x14ac:dyDescent="0.35">
      <c r="A119" s="45">
        <v>3</v>
      </c>
      <c r="B119" s="46" t="s">
        <v>118</v>
      </c>
      <c r="C119" s="47" t="s">
        <v>12</v>
      </c>
      <c r="D119" s="48">
        <v>20</v>
      </c>
      <c r="E119" s="48"/>
      <c r="F119" s="49">
        <f t="shared" si="6"/>
        <v>0</v>
      </c>
    </row>
    <row r="120" spans="1:6" ht="80.5" thickBot="1" x14ac:dyDescent="0.4">
      <c r="A120" s="45">
        <v>4</v>
      </c>
      <c r="B120" s="46" t="s">
        <v>163</v>
      </c>
      <c r="C120" s="47" t="s">
        <v>13</v>
      </c>
      <c r="D120" s="48">
        <v>4</v>
      </c>
      <c r="E120" s="48"/>
      <c r="F120" s="49">
        <f t="shared" si="6"/>
        <v>0</v>
      </c>
    </row>
    <row r="121" spans="1:6" ht="16" thickBot="1" x14ac:dyDescent="0.4">
      <c r="A121" s="108" t="s">
        <v>120</v>
      </c>
      <c r="B121" s="109"/>
      <c r="C121" s="109"/>
      <c r="D121" s="109"/>
      <c r="E121" s="109"/>
      <c r="F121" s="26">
        <f>SUM(F117:F120)</f>
        <v>0</v>
      </c>
    </row>
    <row r="122" spans="1:6" ht="16" thickBot="1" x14ac:dyDescent="0.4">
      <c r="A122" s="110" t="s">
        <v>121</v>
      </c>
      <c r="B122" s="111"/>
      <c r="C122" s="111"/>
      <c r="D122" s="111"/>
      <c r="E122" s="111"/>
      <c r="F122" s="27">
        <f>F121+F114+F107+F100+F94+F85+F76</f>
        <v>0</v>
      </c>
    </row>
    <row r="123" spans="1:6" ht="16.5" thickBot="1" x14ac:dyDescent="0.4">
      <c r="A123" s="11">
        <v>5</v>
      </c>
      <c r="B123" s="12" t="s">
        <v>122</v>
      </c>
      <c r="C123" s="13"/>
      <c r="D123" s="14"/>
      <c r="E123" s="14"/>
      <c r="F123" s="15"/>
    </row>
    <row r="124" spans="1:6" ht="64" x14ac:dyDescent="0.35">
      <c r="A124" s="62">
        <v>1</v>
      </c>
      <c r="B124" s="46" t="s">
        <v>123</v>
      </c>
      <c r="C124" s="63" t="s">
        <v>24</v>
      </c>
      <c r="D124" s="48">
        <v>1</v>
      </c>
      <c r="E124" s="48"/>
      <c r="F124" s="49">
        <f>D124*E124</f>
        <v>0</v>
      </c>
    </row>
    <row r="125" spans="1:6" ht="16.5" thickBot="1" x14ac:dyDescent="0.4">
      <c r="A125" s="62">
        <v>2</v>
      </c>
      <c r="B125" s="46" t="s">
        <v>124</v>
      </c>
      <c r="C125" s="47" t="s">
        <v>1</v>
      </c>
      <c r="D125" s="48">
        <v>1</v>
      </c>
      <c r="E125" s="48"/>
      <c r="F125" s="49">
        <f>D125*E125</f>
        <v>0</v>
      </c>
    </row>
    <row r="126" spans="1:6" ht="16" thickBot="1" x14ac:dyDescent="0.4">
      <c r="A126" s="108" t="s">
        <v>125</v>
      </c>
      <c r="B126" s="109"/>
      <c r="C126" s="109"/>
      <c r="D126" s="109"/>
      <c r="E126" s="109"/>
      <c r="F126" s="26">
        <f>SUM(F124:F125)</f>
        <v>0</v>
      </c>
    </row>
    <row r="127" spans="1:6" ht="16" thickBot="1" x14ac:dyDescent="0.4">
      <c r="A127" s="110" t="s">
        <v>126</v>
      </c>
      <c r="B127" s="111"/>
      <c r="C127" s="111"/>
      <c r="D127" s="111"/>
      <c r="E127" s="111"/>
      <c r="F127" s="27">
        <f>F126</f>
        <v>0</v>
      </c>
    </row>
    <row r="128" spans="1:6" ht="16" thickBot="1" x14ac:dyDescent="0.4">
      <c r="A128" s="52"/>
      <c r="B128" s="52"/>
      <c r="C128" s="52"/>
      <c r="D128" s="7"/>
      <c r="E128" s="7"/>
      <c r="F128" s="7"/>
    </row>
    <row r="129" spans="1:6" ht="16" thickBot="1" x14ac:dyDescent="0.4">
      <c r="A129" s="64">
        <v>6</v>
      </c>
      <c r="B129" s="65" t="s">
        <v>127</v>
      </c>
      <c r="C129" s="66"/>
      <c r="D129" s="67"/>
      <c r="E129" s="67"/>
      <c r="F129" s="68"/>
    </row>
    <row r="130" spans="1:6" ht="16" x14ac:dyDescent="0.4">
      <c r="A130" s="69">
        <v>1</v>
      </c>
      <c r="B130" s="70" t="s">
        <v>128</v>
      </c>
      <c r="C130" s="70"/>
      <c r="D130" s="71"/>
      <c r="E130" s="71"/>
      <c r="F130" s="72"/>
    </row>
    <row r="131" spans="1:6" ht="16" x14ac:dyDescent="0.35">
      <c r="A131" s="45">
        <v>2</v>
      </c>
      <c r="B131" s="73" t="s">
        <v>202</v>
      </c>
      <c r="C131" s="47" t="s">
        <v>13</v>
      </c>
      <c r="D131" s="48">
        <v>6</v>
      </c>
      <c r="E131" s="74"/>
      <c r="F131" s="75">
        <f t="shared" ref="F131:F139" si="7">E131*D131</f>
        <v>0</v>
      </c>
    </row>
    <row r="132" spans="1:6" ht="16" x14ac:dyDescent="0.35">
      <c r="A132" s="45">
        <v>3</v>
      </c>
      <c r="B132" s="73" t="s">
        <v>203</v>
      </c>
      <c r="C132" s="47" t="s">
        <v>13</v>
      </c>
      <c r="D132" s="48">
        <v>110</v>
      </c>
      <c r="E132" s="74"/>
      <c r="F132" s="75">
        <f t="shared" si="7"/>
        <v>0</v>
      </c>
    </row>
    <row r="133" spans="1:6" ht="16" x14ac:dyDescent="0.35">
      <c r="A133" s="45">
        <v>4</v>
      </c>
      <c r="B133" s="73" t="s">
        <v>204</v>
      </c>
      <c r="C133" s="47" t="s">
        <v>13</v>
      </c>
      <c r="D133" s="74">
        <v>2</v>
      </c>
      <c r="E133" s="74"/>
      <c r="F133" s="75">
        <f t="shared" si="7"/>
        <v>0</v>
      </c>
    </row>
    <row r="134" spans="1:6" ht="16" x14ac:dyDescent="0.35">
      <c r="A134" s="45">
        <v>5</v>
      </c>
      <c r="B134" s="73" t="s">
        <v>205</v>
      </c>
      <c r="C134" s="47" t="s">
        <v>13</v>
      </c>
      <c r="D134" s="74">
        <v>2</v>
      </c>
      <c r="E134" s="74"/>
      <c r="F134" s="75">
        <f t="shared" si="7"/>
        <v>0</v>
      </c>
    </row>
    <row r="135" spans="1:6" ht="16" x14ac:dyDescent="0.35">
      <c r="A135" s="45">
        <v>6</v>
      </c>
      <c r="B135" s="78" t="s">
        <v>206</v>
      </c>
      <c r="C135" s="47" t="s">
        <v>13</v>
      </c>
      <c r="D135" s="74">
        <v>1</v>
      </c>
      <c r="E135" s="74"/>
      <c r="F135" s="75">
        <f t="shared" si="7"/>
        <v>0</v>
      </c>
    </row>
    <row r="136" spans="1:6" ht="16.5" thickBot="1" x14ac:dyDescent="0.4">
      <c r="A136" s="50">
        <v>7</v>
      </c>
      <c r="B136" s="79" t="s">
        <v>207</v>
      </c>
      <c r="C136" s="51" t="s">
        <v>13</v>
      </c>
      <c r="D136" s="80">
        <v>1</v>
      </c>
      <c r="E136" s="80"/>
      <c r="F136" s="81">
        <f t="shared" si="7"/>
        <v>0</v>
      </c>
    </row>
    <row r="137" spans="1:6" ht="16.5" thickBot="1" x14ac:dyDescent="0.4">
      <c r="A137" s="50">
        <v>8</v>
      </c>
      <c r="B137" s="79" t="s">
        <v>208</v>
      </c>
      <c r="C137" s="51" t="s">
        <v>13</v>
      </c>
      <c r="D137" s="80">
        <v>1</v>
      </c>
      <c r="E137" s="80"/>
      <c r="F137" s="81">
        <f t="shared" si="7"/>
        <v>0</v>
      </c>
    </row>
    <row r="138" spans="1:6" ht="16.5" thickBot="1" x14ac:dyDescent="0.4">
      <c r="A138" s="50">
        <v>9</v>
      </c>
      <c r="B138" s="79" t="s">
        <v>209</v>
      </c>
      <c r="C138" s="51" t="s">
        <v>13</v>
      </c>
      <c r="D138" s="80">
        <v>2</v>
      </c>
      <c r="E138" s="80"/>
      <c r="F138" s="81">
        <f t="shared" si="7"/>
        <v>0</v>
      </c>
    </row>
    <row r="139" spans="1:6" ht="16.5" thickBot="1" x14ac:dyDescent="0.4">
      <c r="A139" s="50">
        <v>10</v>
      </c>
      <c r="B139" s="79" t="s">
        <v>210</v>
      </c>
      <c r="C139" s="51" t="s">
        <v>13</v>
      </c>
      <c r="D139" s="80">
        <v>4</v>
      </c>
      <c r="E139" s="80"/>
      <c r="F139" s="81">
        <f t="shared" si="7"/>
        <v>0</v>
      </c>
    </row>
    <row r="140" spans="1:6" ht="16" thickBot="1" x14ac:dyDescent="0.4">
      <c r="A140" s="112" t="s">
        <v>136</v>
      </c>
      <c r="B140" s="113"/>
      <c r="C140" s="113"/>
      <c r="D140" s="113"/>
      <c r="E140" s="113"/>
      <c r="F140" s="82">
        <f>SUM(F130:F136)</f>
        <v>0</v>
      </c>
    </row>
    <row r="141" spans="1:6" ht="16.5" thickBot="1" x14ac:dyDescent="0.4">
      <c r="A141" s="83"/>
      <c r="B141" s="84"/>
      <c r="C141" s="85"/>
      <c r="D141" s="86"/>
      <c r="E141" s="87"/>
      <c r="F141" s="88"/>
    </row>
    <row r="142" spans="1:6" ht="17" x14ac:dyDescent="0.35">
      <c r="A142" s="114" t="s">
        <v>211</v>
      </c>
      <c r="B142" s="115"/>
      <c r="C142" s="115"/>
      <c r="D142" s="115"/>
      <c r="E142" s="115"/>
      <c r="F142" s="89">
        <f>F127+F122+F13+F140</f>
        <v>0</v>
      </c>
    </row>
  </sheetData>
  <protectedRanges>
    <protectedRange sqref="E10:E11 E19:E24 E35:E42 E28:E31 E47:E49 E53:E55 E103:E106 E59:E60 E69:E75 E79:E84 E88:E93 E98:E99 E110:E113 E117:E120 E124:E125 E130:E139" name="Range1_2"/>
  </protectedRanges>
  <mergeCells count="26">
    <mergeCell ref="A32:E32"/>
    <mergeCell ref="B1:E1"/>
    <mergeCell ref="B2:E2"/>
    <mergeCell ref="B3:E3"/>
    <mergeCell ref="A6:F6"/>
    <mergeCell ref="A12:E12"/>
    <mergeCell ref="A13:E13"/>
    <mergeCell ref="B15:E15"/>
    <mergeCell ref="A25:E25"/>
    <mergeCell ref="A76:E76"/>
    <mergeCell ref="A85:E85"/>
    <mergeCell ref="A94:E94"/>
    <mergeCell ref="A43:E43"/>
    <mergeCell ref="A50:E50"/>
    <mergeCell ref="A56:E56"/>
    <mergeCell ref="A61:E61"/>
    <mergeCell ref="A63:E63"/>
    <mergeCell ref="A127:E127"/>
    <mergeCell ref="A140:E140"/>
    <mergeCell ref="A142:E142"/>
    <mergeCell ref="A100:E100"/>
    <mergeCell ref="A107:E107"/>
    <mergeCell ref="A114:E114"/>
    <mergeCell ref="A121:E121"/>
    <mergeCell ref="A122:E122"/>
    <mergeCell ref="A126:E1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ebd6c8d001841568c2fd97e7fd24be9 xmlns="9187bf46-1b92-4d56-a2ea-dfc20d993b0a">
      <Terms xmlns="http://schemas.microsoft.com/office/infopath/2007/PartnerControls"/>
    </aebd6c8d001841568c2fd97e7fd24be9>
    <_x0065_c44 xmlns="9187bf46-1b92-4d56-a2ea-dfc20d993b0a" xsi:nil="true"/>
    <TaxCatchAll xmlns="ca283e0b-db31-4043-a2ef-b80661bf084a" xsi:nil="true"/>
    <Auteur xmlns="9187bf46-1b92-4d56-a2ea-dfc20d993b0a" xsi:nil="true"/>
    <_x0064_j78 xmlns="9187bf46-1b92-4d56-a2ea-dfc20d993b0a" xsi:nil="true"/>
    <lcf76f155ced4ddcb4097134ff3c332f xmlns="9187bf46-1b92-4d56-a2ea-dfc20d993b0a">
      <Terms xmlns="http://schemas.microsoft.com/office/infopath/2007/PartnerControls"/>
    </lcf76f155ced4ddcb4097134ff3c332f>
    <hdf8167abc4047e8bcce8559545c7ed4 xmlns="9187bf46-1b92-4d56-a2ea-dfc20d993b0a">
      <Terms xmlns="http://schemas.microsoft.com/office/infopath/2007/PartnerControls"/>
    </hdf8167abc4047e8bcce8559545c7ed4>
    <kozt xmlns="9187bf46-1b92-4d56-a2ea-dfc20d993b0a" xsi:nil="true"/>
    <DCU_Activities xmlns="9187bf46-1b92-4d56-a2ea-dfc20d993b0a"/>
    <edfb0293981b44ee900dbdd531265a85 xmlns="9187bf46-1b92-4d56-a2ea-dfc20d993b0a">
      <Terms xmlns="http://schemas.microsoft.com/office/infopath/2007/PartnerControls"/>
    </edfb0293981b44ee900dbdd531265a85>
    <_x006e_339 xmlns="9187bf46-1b92-4d56-a2ea-dfc20d993b0a" xsi:nil="true"/>
    <_x0076_cz2 xmlns="9187bf46-1b92-4d56-a2ea-dfc20d993b0a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1526591862734CA5C7B0F93C2B33C1" ma:contentTypeVersion="37" ma:contentTypeDescription="Create a new document." ma:contentTypeScope="" ma:versionID="8884e3430fcddd0ce209956a32c6f071">
  <xsd:schema xmlns:xsd="http://www.w3.org/2001/XMLSchema" xmlns:xs="http://www.w3.org/2001/XMLSchema" xmlns:p="http://schemas.microsoft.com/office/2006/metadata/properties" xmlns:ns2="8528f5b9-54a9-401b-8b7c-34cc0b54fd67" xmlns:ns3="9187bf46-1b92-4d56-a2ea-dfc20d993b0a" xmlns:ns4="ca283e0b-db31-4043-a2ef-b80661bf084a" targetNamespace="http://schemas.microsoft.com/office/2006/metadata/properties" ma:root="true" ma:fieldsID="674eff513be05d381e5b937bcdd4a0e1" ns2:_="" ns3:_="" ns4:_="">
    <xsd:import namespace="8528f5b9-54a9-401b-8b7c-34cc0b54fd67"/>
    <xsd:import namespace="9187bf46-1b92-4d56-a2ea-dfc20d993b0a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DCU_Activities"/>
                <xsd:element ref="ns3:_x006e_339" minOccurs="0"/>
                <xsd:element ref="ns2:SharedWithUsers" minOccurs="0"/>
                <xsd:element ref="ns2:SharedWithDetails" minOccurs="0"/>
                <xsd:element ref="ns3:hdf8167abc4047e8bcce8559545c7ed4" minOccurs="0"/>
                <xsd:element ref="ns4:TaxCatchAll" minOccurs="0"/>
                <xsd:element ref="ns3:aebd6c8d001841568c2fd97e7fd24be9" minOccurs="0"/>
                <xsd:element ref="ns3:edfb0293981b44ee900dbdd531265a85" minOccurs="0"/>
                <xsd:element ref="ns3:_x0076_cz2" minOccurs="0"/>
                <xsd:element ref="ns3:Auteur" minOccurs="0"/>
                <xsd:element ref="ns3:_x0064_j78" minOccurs="0"/>
                <xsd:element ref="ns3:kozt" minOccurs="0"/>
                <xsd:element ref="ns3:_x0065_c44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f5b9-54a9-401b-8b7c-34cc0b54fd6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7bf46-1b92-4d56-a2ea-dfc20d993b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DCU_Activities" ma:index="19" ma:displayName="DCU_Activities" ma:description="Define between Toolbox - Management - Operations" ma:format="Dropdown" ma:internalName="DCU_Activities">
      <xsd:simpleType>
        <xsd:restriction base="dms:Text">
          <xsd:maxLength value="255"/>
        </xsd:restriction>
      </xsd:simpleType>
    </xsd:element>
    <xsd:element name="_x006e_339" ma:index="20" nillable="true" ma:displayName="Province" ma:internalName="_x006e_339">
      <xsd:simpleType>
        <xsd:restriction base="dms:Text"/>
      </xsd:simpleType>
    </xsd:element>
    <xsd:element name="hdf8167abc4047e8bcce8559545c7ed4" ma:index="24" nillable="true" ma:taxonomy="true" ma:internalName="hdf8167abc4047e8bcce8559545c7ed4" ma:taxonomyFieldName="Document_x0020_Type" ma:displayName="Document Type*" ma:readOnly="false" ma:default="" ma:fieldId="{1df8167a-bc40-47e8-bcce-8559545c7ed4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bd6c8d001841568c2fd97e7fd24be9" ma:index="27" nillable="true" ma:taxonomy="true" ma:internalName="aebd6c8d001841568c2fd97e7fd24be9" ma:taxonomyFieldName="Topic" ma:displayName="Topic*" ma:readOnly="false" ma:default="" ma:fieldId="{aebd6c8d-0018-4156-8c2f-d97e7fd24be9}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fb0293981b44ee900dbdd531265a85" ma:index="29" nillable="true" ma:taxonomy="true" ma:internalName="edfb0293981b44ee900dbdd531265a85" ma:taxonomyFieldName="Geographic_x0020_Scope" ma:displayName="Geographic Scope" ma:default="" ma:fieldId="{edfb0293-981b-44ee-900d-bdd531265a85}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x0076_cz2" ma:index="30" nillable="true" ma:displayName="Document Sub-Type" ma:internalName="_x0076_cz2">
      <xsd:simpleType>
        <xsd:restriction base="dms:Text"/>
      </xsd:simpleType>
    </xsd:element>
    <xsd:element name="Auteur" ma:index="31" nillable="true" ma:displayName="Auteur" ma:format="Dropdown" ma:internalName="Auteur">
      <xsd:simpleType>
        <xsd:restriction base="dms:Text">
          <xsd:maxLength value="255"/>
        </xsd:restriction>
      </xsd:simpleType>
    </xsd:element>
    <xsd:element name="_x0064_j78" ma:index="32" nillable="true" ma:displayName="Auteur" ma:internalName="_x0064_j78">
      <xsd:simpleType>
        <xsd:restriction base="dms:Text"/>
      </xsd:simpleType>
    </xsd:element>
    <xsd:element name="kozt" ma:index="33" nillable="true" ma:displayName="Phase" ma:internalName="kozt">
      <xsd:simpleType>
        <xsd:restriction base="dms:Text"/>
      </xsd:simpleType>
    </xsd:element>
    <xsd:element name="_x0065_c44" ma:index="34" nillable="true" ma:displayName="DCU_Office" ma:internalName="_x0065_c44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f56ea09b-2c1a-4c4d-a709-546cc8f17bf1}" ma:internalName="TaxCatchAll" ma:showField="CatchAllData" ma:web="8528f5b9-54a9-401b-8b7c-34cc0b54fd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C7D92-6D55-461A-BE93-609625C31CC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56B87D2-A916-4FBA-B300-72EEC2E6FA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E25BAD-4226-4D0A-BD08-2F227D553D2A}">
  <ds:schemaRefs>
    <ds:schemaRef ds:uri="http://schemas.microsoft.com/office/2006/metadata/properties"/>
    <ds:schemaRef ds:uri="http://schemas.microsoft.com/office/infopath/2007/PartnerControls"/>
    <ds:schemaRef ds:uri="9187bf46-1b92-4d56-a2ea-dfc20d993b0a"/>
    <ds:schemaRef ds:uri="ca283e0b-db31-4043-a2ef-b80661bf084a"/>
  </ds:schemaRefs>
</ds:datastoreItem>
</file>

<file path=customXml/itemProps4.xml><?xml version="1.0" encoding="utf-8"?>
<ds:datastoreItem xmlns:ds="http://schemas.openxmlformats.org/officeDocument/2006/customXml" ds:itemID="{92B030CE-7E29-44A7-B6DF-44C248B35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f5b9-54a9-401b-8b7c-34cc0b54fd67"/>
    <ds:schemaRef ds:uri="9187bf46-1b92-4d56-a2ea-dfc20d993b0a"/>
    <ds:schemaRef ds:uri="ca283e0b-db31-4043-a2ef-b80661bf0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Construction 3 salles</vt:lpstr>
      <vt:lpstr>Rehabilitation 6 salles</vt:lpstr>
      <vt:lpstr>Centre Polyvalent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Rachel Bahasha</cp:lastModifiedBy>
  <cp:revision/>
  <dcterms:created xsi:type="dcterms:W3CDTF">2022-07-25T10:14:27Z</dcterms:created>
  <dcterms:modified xsi:type="dcterms:W3CDTF">2026-09-18T09:33:10Z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0x010100AB1526591862734CA5C7B0F93C2B33C1</vt:lpwstr>
  </property>
</Properties>
</file>