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ionaidglobal-my.sharepoint.com/personal/rachel_bahasha_actionaid_org/Documents/2026/03 Appel d'offre 2026/20 AO Constr Rehab ECHO 09.26/"/>
    </mc:Choice>
  </mc:AlternateContent>
  <xr:revisionPtr revIDLastSave="1" documentId="8_{579A85F8-DE4E-4296-817A-18A1D81B46C0}" xr6:coauthVersionLast="47" xr6:coauthVersionMax="47" xr10:uidLastSave="{3F534CB7-FEAB-420B-8A27-71302C5DBAC9}"/>
  <bookViews>
    <workbookView xWindow="-110" yWindow="-110" windowWidth="19420" windowHeight="10300" xr2:uid="{7AC65D24-BF14-4523-9BC0-FA1D628D186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3" i="1" l="1"/>
  <c r="F192" i="1"/>
  <c r="F191" i="1"/>
  <c r="F190" i="1"/>
  <c r="F188" i="1"/>
  <c r="F187" i="1"/>
  <c r="F186" i="1"/>
  <c r="F194" i="1" s="1"/>
  <c r="F180" i="1"/>
  <c r="F179" i="1"/>
  <c r="F181" i="1" s="1"/>
  <c r="F182" i="1" s="1"/>
  <c r="F175" i="1"/>
  <c r="F174" i="1"/>
  <c r="F173" i="1"/>
  <c r="F172" i="1"/>
  <c r="F176" i="1" s="1"/>
  <c r="F168" i="1"/>
  <c r="F167" i="1"/>
  <c r="F166" i="1"/>
  <c r="F165" i="1"/>
  <c r="F169" i="1" s="1"/>
  <c r="F161" i="1"/>
  <c r="F160" i="1"/>
  <c r="F159" i="1"/>
  <c r="F158" i="1"/>
  <c r="F162" i="1" s="1"/>
  <c r="F154" i="1"/>
  <c r="F153" i="1"/>
  <c r="F155" i="1" s="1"/>
  <c r="F148" i="1"/>
  <c r="F147" i="1"/>
  <c r="F146" i="1"/>
  <c r="F145" i="1"/>
  <c r="F144" i="1"/>
  <c r="F143" i="1"/>
  <c r="F149" i="1" s="1"/>
  <c r="F139" i="1"/>
  <c r="F138" i="1"/>
  <c r="F137" i="1"/>
  <c r="F136" i="1"/>
  <c r="F135" i="1"/>
  <c r="F134" i="1"/>
  <c r="F140" i="1" s="1"/>
  <c r="F130" i="1"/>
  <c r="F129" i="1"/>
  <c r="F128" i="1"/>
  <c r="F127" i="1"/>
  <c r="F126" i="1"/>
  <c r="D125" i="1"/>
  <c r="F125" i="1" s="1"/>
  <c r="D124" i="1"/>
  <c r="F124" i="1" s="1"/>
  <c r="F131" i="1" s="1"/>
  <c r="F115" i="1"/>
  <c r="D114" i="1"/>
  <c r="F114" i="1" s="1"/>
  <c r="F116" i="1" s="1"/>
  <c r="F113" i="1"/>
  <c r="F112" i="1"/>
  <c r="F111" i="1"/>
  <c r="F110" i="1"/>
  <c r="D106" i="1"/>
  <c r="F106" i="1" s="1"/>
  <c r="F105" i="1"/>
  <c r="F104" i="1"/>
  <c r="F103" i="1"/>
  <c r="F99" i="1"/>
  <c r="F98" i="1"/>
  <c r="F100" i="1" s="1"/>
  <c r="F93" i="1"/>
  <c r="F92" i="1"/>
  <c r="F91" i="1"/>
  <c r="F90" i="1"/>
  <c r="F89" i="1"/>
  <c r="F88" i="1"/>
  <c r="F87" i="1"/>
  <c r="F94" i="1" s="1"/>
  <c r="F83" i="1"/>
  <c r="F82" i="1"/>
  <c r="F81" i="1"/>
  <c r="F80" i="1"/>
  <c r="F84" i="1" s="1"/>
  <c r="F76" i="1"/>
  <c r="F75" i="1"/>
  <c r="F74" i="1"/>
  <c r="F73" i="1"/>
  <c r="F72" i="1"/>
  <c r="F71" i="1"/>
  <c r="F77" i="1" s="1"/>
  <c r="F61" i="1"/>
  <c r="F60" i="1"/>
  <c r="D59" i="1"/>
  <c r="F59" i="1" s="1"/>
  <c r="F58" i="1"/>
  <c r="F57" i="1"/>
  <c r="F56" i="1"/>
  <c r="F55" i="1"/>
  <c r="F62" i="1" s="1"/>
  <c r="D51" i="1"/>
  <c r="F51" i="1" s="1"/>
  <c r="F50" i="1"/>
  <c r="F49" i="1"/>
  <c r="D48" i="1"/>
  <c r="F48" i="1" s="1"/>
  <c r="F52" i="1" s="1"/>
  <c r="F44" i="1"/>
  <c r="F43" i="1"/>
  <c r="F45" i="1" s="1"/>
  <c r="F38" i="1"/>
  <c r="F37" i="1"/>
  <c r="F36" i="1"/>
  <c r="F35" i="1"/>
  <c r="F34" i="1"/>
  <c r="F33" i="1"/>
  <c r="F39" i="1" s="1"/>
  <c r="F29" i="1"/>
  <c r="F28" i="1"/>
  <c r="F27" i="1"/>
  <c r="F26" i="1"/>
  <c r="F30" i="1" s="1"/>
  <c r="F22" i="1"/>
  <c r="F21" i="1"/>
  <c r="F20" i="1"/>
  <c r="F19" i="1"/>
  <c r="F18" i="1"/>
  <c r="F17" i="1"/>
  <c r="F23" i="1" s="1"/>
  <c r="F9" i="1"/>
  <c r="F8" i="1"/>
  <c r="F10" i="1" s="1"/>
  <c r="F11" i="1" s="1"/>
  <c r="F177" i="1" l="1"/>
  <c r="F107" i="1"/>
  <c r="F118" i="1" s="1"/>
  <c r="F64" i="1"/>
  <c r="F65" i="1" s="1"/>
  <c r="F196" i="1" l="1"/>
</calcChain>
</file>

<file path=xl/sharedStrings.xml><?xml version="1.0" encoding="utf-8"?>
<sst xmlns="http://schemas.openxmlformats.org/spreadsheetml/2006/main" count="317" uniqueCount="191">
  <si>
    <t>CADRE DE DEVIS QUANTITATIF ET ESTIMATIF</t>
  </si>
  <si>
    <t>N°</t>
  </si>
  <si>
    <t>Désignation</t>
  </si>
  <si>
    <t>Unité</t>
  </si>
  <si>
    <t>Qté</t>
  </si>
  <si>
    <t>P.U ( $ US)</t>
  </si>
  <si>
    <t>P.T ( $ US)</t>
  </si>
  <si>
    <t>I</t>
  </si>
  <si>
    <t>TRAVAUX PREPARATOIRES ET IMPLANTATIONS</t>
  </si>
  <si>
    <t xml:space="preserve">Installation et repli du chantier </t>
  </si>
  <si>
    <t>FF</t>
  </si>
  <si>
    <t>Préparation, débroussaillage, abattage d'arbres et nivellement (manuel par la méthode HIMO)</t>
  </si>
  <si>
    <t>m²</t>
  </si>
  <si>
    <t>Sous total,Travaux Préparatoires et Implantations</t>
  </si>
  <si>
    <t>MONTANT TRAVAUX PREPARATOIRES ET IMPLANTATIONS</t>
  </si>
  <si>
    <t>II</t>
  </si>
  <si>
    <t>BATIMENT PEDAGOGIQUE DE 03 SALLES DE CLASSES</t>
  </si>
  <si>
    <t>GROS ŒUVRES</t>
  </si>
  <si>
    <t>1.1</t>
  </si>
  <si>
    <t xml:space="preserve">Fondation </t>
  </si>
  <si>
    <t>Fouille manuelle (0,40m*0,80m)</t>
  </si>
  <si>
    <t>m³</t>
  </si>
  <si>
    <t xml:space="preserve">Béton de propreté (0,05m*0,60m) sous fondation en moellon dosé a 150 kg/ m³ </t>
  </si>
  <si>
    <t>Maçonnerie de fondation en Moellons</t>
  </si>
  <si>
    <t xml:space="preserve">Socles en béton armé  (40cm*40cm*120cm) dosé à 350kg/ m³ </t>
  </si>
  <si>
    <t>Béton armé (7cm*40cm) de légalisation au-dessus de la maçonnerie filante en moellon et de fut de colonne dosée à 250kg ∕ m³</t>
  </si>
  <si>
    <t>Terrassement en remblais (ep.40cm) sous pavement et fouille   (compactage manuel  et arrosage) par couche successive de 10cm</t>
  </si>
  <si>
    <t>Sous-total,Fondation</t>
  </si>
  <si>
    <t>1.2</t>
  </si>
  <si>
    <t>Elévation</t>
  </si>
  <si>
    <t>Maçonnerie en blocs creux vibré (15cm*20cm*40cm)</t>
  </si>
  <si>
    <t>Béton armé pour colonnes (15cm*15cm), dosé à 350kg∕m³</t>
  </si>
  <si>
    <t>Béton armé pour Poutres (15cm*10cm),  dosé à 350kg∕m³</t>
  </si>
  <si>
    <t>Béton armé pour linteau (15cm*15cm), dosé à 350kg∕m³</t>
  </si>
  <si>
    <t>Sous-total,Elévation</t>
  </si>
  <si>
    <t>1.3</t>
  </si>
  <si>
    <t>Plafonnage, charpente et couverture</t>
  </si>
  <si>
    <t>Fo et po de faux plafond  en triplex de 5 mm intérieur et extérieur sous gitage de chevron 5cm*5cm (maille de 60cm*80cm) + treillis de ventilation de comble y compris traitement anti-termite</t>
  </si>
  <si>
    <t>Fo et po  de bois traité au peint abois pour fermes en madrier 5cm*10cm y compris bois de croix de saint André</t>
  </si>
  <si>
    <t>Fo et po de panne en chevrons 5cm*5cm, espacés de 90 cm</t>
  </si>
  <si>
    <t xml:space="preserve">Fo et po de couverture en tôles galvanisées  BG 28/3,05 m, type bac triondale de 7,5 kg/pièce </t>
  </si>
  <si>
    <t xml:space="preserve">Fo et po de planche de rive (0,30m*0,035m) y compris traitement anti-termite et peinture à huile. </t>
  </si>
  <si>
    <t>ml</t>
  </si>
  <si>
    <t xml:space="preserve">Fo et po de faîtière en tôles galvanisées BG 28/0,40 m </t>
  </si>
  <si>
    <t>Sous-total,Plafonnage, charpente et couverture</t>
  </si>
  <si>
    <t xml:space="preserve">TRAVAUX DE FINITION  </t>
  </si>
  <si>
    <t>2.1</t>
  </si>
  <si>
    <t>Menuiseries</t>
  </si>
  <si>
    <t>Fo et po porte  (80cm*260cm) métallique en tôles pleines sur tube rectangulaire de 40/60 y compris antirouille,  serrures de bonne qualité et 02 cadenasser.</t>
  </si>
  <si>
    <t>Pce</t>
  </si>
  <si>
    <t xml:space="preserve">Fo et po fenêtre (160cm*80cm) métallique vitrée sur tube rectangulaire de 40/40 avec 2 ouverture extérieur avec imposte y compris antirouille,   target de blocage à 02 niveaux. </t>
  </si>
  <si>
    <t>Sous-total,Menuiserie</t>
  </si>
  <si>
    <t>2.2</t>
  </si>
  <si>
    <t>REVETEMENTS SOLS  ET MURAUX</t>
  </si>
  <si>
    <t>Revêtement sol (Ep: 3cm)en ciment lissé</t>
  </si>
  <si>
    <t>Enduit intérieur en mortier de ciment</t>
  </si>
  <si>
    <t>Tableau (140cm*500cm*5cm) maçonné en mortier de ciment dosé à 350Kg/m3</t>
  </si>
  <si>
    <t>Enduit  extérieur en mortier de ciment</t>
  </si>
  <si>
    <t>Sous-total, Revêtement sols</t>
  </si>
  <si>
    <t>2.3</t>
  </si>
  <si>
    <t>TRAVAUX DE PEINTURE</t>
  </si>
  <si>
    <t xml:space="preserve">Préparation des surfaces </t>
  </si>
  <si>
    <t>Peinture latex  sur faux plafonds en 02 couches</t>
  </si>
  <si>
    <t>Peinture latex lavable sur mur intérieur (h:260cm) en 02 couches</t>
  </si>
  <si>
    <t>Peinture lavable sur mur extérieur (hauteur: 2m)  en 02 couches</t>
  </si>
  <si>
    <t>Peinture à huile   sur mur extérieur (hauteur: 0,6m)  en 02 couches</t>
  </si>
  <si>
    <t>Peinture à huile   sur menuiserie métalliques  (portes et fenêtres) sur les 02 faces  en 02 couches</t>
  </si>
  <si>
    <t>Ardoisine noir d'eau sur tableau après préparation de surface au mastic en 02 couches</t>
  </si>
  <si>
    <t>Sous-total, Peinture</t>
  </si>
  <si>
    <t>MONTANT D'UN BLOC PEDAGOGIQUE (03 salles de classe)</t>
  </si>
  <si>
    <t xml:space="preserve">MONTANT DE 02 BLOCS PEDAGOGIQUES (03 Salles de classe) </t>
  </si>
  <si>
    <t xml:space="preserve">BATIMENT ADMINISTRATIF </t>
  </si>
  <si>
    <t>3.1</t>
  </si>
  <si>
    <t>3.1.1</t>
  </si>
  <si>
    <t xml:space="preserve">FONDATION </t>
  </si>
  <si>
    <t>Sous-total, Fondation</t>
  </si>
  <si>
    <t>3.1.2</t>
  </si>
  <si>
    <t>ELEVATION</t>
  </si>
  <si>
    <t>Sous-total, Elévation</t>
  </si>
  <si>
    <t>3.1.3</t>
  </si>
  <si>
    <t>PLAFONNAGE, CHARPENTE EN BOIS  ET COUVERTURE</t>
  </si>
  <si>
    <t>Fo et po  Charpenterie en bois traité au peint abois : ferme en madrier 5cm*10cm y compris bois de croix de saint André</t>
  </si>
  <si>
    <t>Fo et po Panne en chevrons 5cm*5cm, espacés de 90 cm</t>
  </si>
  <si>
    <t xml:space="preserve">Fo et po Couverture en tôles galvanisées  BG 28/3,05 m, type bac triondale de 7,5 kg/pièce </t>
  </si>
  <si>
    <t xml:space="preserve">Fo et po Faitière en tôles galvanisées BG 28/0,40 m </t>
  </si>
  <si>
    <t xml:space="preserve">Fo et po Planche de rive (12m*0,30m*0,035m) y compris traitement anti-termite et peinture à huile. </t>
  </si>
  <si>
    <t>Fo et po Faux plafond  en triplex de 5 mm intérieur et extérieur sous gitage de chevron 5cm*5cm (maille de 70cm*70cm) + treillis de ventilation de comble y compris traitement anti-termite</t>
  </si>
  <si>
    <t>Fo et Po de   gouttière en plastique  avec accessoires  et descente en PVC 110mm</t>
  </si>
  <si>
    <t>fft</t>
  </si>
  <si>
    <t>Sous-total, Plafonnage, charpente et couverture</t>
  </si>
  <si>
    <t>3.2</t>
  </si>
  <si>
    <t>TRAVAUX DE FINITION</t>
  </si>
  <si>
    <t>3.2.1</t>
  </si>
  <si>
    <t>Menuiserie</t>
  </si>
  <si>
    <t>Sous-total, Menuiserie</t>
  </si>
  <si>
    <t>3.2.2</t>
  </si>
  <si>
    <t>Revêtement sol au ciment lissé</t>
  </si>
  <si>
    <t>Enduit  extérieur en mortier de ciment  (Hauteur: 2,00m)</t>
  </si>
  <si>
    <t>Sous-total,  Revêtement sols</t>
  </si>
  <si>
    <t>3.2.3</t>
  </si>
  <si>
    <t>Peinture latex lavable sur mur intérieur (h:300cm) en 02 couches</t>
  </si>
  <si>
    <t>Peinture labable sur mur extérieur (hauteur: 2m)  en 02 couches</t>
  </si>
  <si>
    <t>Peinture à huile sur mur extérieur (hauteur: 0,6m)  en 02 couches</t>
  </si>
  <si>
    <t>Peinture à huile   sur menuiserie métalliques  (portes et fenêtres) sur les 02 faces en 02 couches</t>
  </si>
  <si>
    <t xml:space="preserve">Sous-total, Peinture </t>
  </si>
  <si>
    <t xml:space="preserve">MONTANT BATIMENT ADMINISTRATIF </t>
  </si>
  <si>
    <t xml:space="preserve"> BLOC SANITAIRE </t>
  </si>
  <si>
    <t>4.1</t>
  </si>
  <si>
    <t>GROS ŒUVRE</t>
  </si>
  <si>
    <t>4.1.1</t>
  </si>
  <si>
    <t>Fouille manuelle en masse (240cm*400cm*300cm)</t>
  </si>
  <si>
    <t>Maçonnerie de fondation (0,40m*1m) en Moellons pour fosse sèche</t>
  </si>
  <si>
    <t>Béton armé pour chainage intermédiaire (40cm*20cm) sous moellons de fondation en béton armé  dosée à 350kg ∕ m³</t>
  </si>
  <si>
    <t>Béton armé pour longrine (20cm*30cm) sous blocs pleins de fondation en béton armé dosée à 350kg ∕ m³</t>
  </si>
  <si>
    <t>Béton armé pour poutre (20cm*30cm) sous dalles au-dessus de la maçonnerie de la fosse en béton armé dosée à 350kg ∕ m³</t>
  </si>
  <si>
    <t xml:space="preserve">Béton  pour dalle (Ep:10cm) de fond de la fosse dosé à 300kg ∕ m³ </t>
  </si>
  <si>
    <t xml:space="preserve">Béton armé pour dalle (Ep:10cm) de couverture de la fosse dosé à 350kg ∕ m³ avec trempe de visite, de ventilation (évent) et trou de défécation.  </t>
  </si>
  <si>
    <t>Sous-total,  Fondation</t>
  </si>
  <si>
    <t>4.1.2</t>
  </si>
  <si>
    <t>Urinoir en maçonnerie avec béton légèrement armé pour écoulement avec une pente de 5%, dosé à 350kg/m³</t>
  </si>
  <si>
    <t>Colonnes (15cm*15cm)  en béton armé, dosé à 350kg∕m³</t>
  </si>
  <si>
    <t>Poutres (15cm*10cm) en béton armé,  dosé à 350kg∕m³</t>
  </si>
  <si>
    <t>Linteau (15cm*15cm) en béton armé dosé à 350kg∕m³</t>
  </si>
  <si>
    <t>Linteau (15cm*8cm) pour chainage final en béton armé, dosé à 350kg∕m³</t>
  </si>
  <si>
    <t>Sous-total,  Elévation</t>
  </si>
  <si>
    <t>4.1.3</t>
  </si>
  <si>
    <t>Fo et Po Charpenterie en bois traité au peint abois : ferme en madrier 5cm*10cm y compris bois de croix de saint André</t>
  </si>
  <si>
    <t>Fo et Po Panne en chevrons 5cm*5cm, espacés de 90 cm</t>
  </si>
  <si>
    <t>Fo et Po Couverture en tôles galvanisées  BG 28/ 3,05 m, type bac triondale de 7,5 kg/pièce</t>
  </si>
  <si>
    <t xml:space="preserve">Fo et Po Faitière en tôles galvanisées BG 28/0,40 m </t>
  </si>
  <si>
    <t xml:space="preserve">Fo et po Planche de rive (0,30m*0,035m) y compris traitement anti-termite et peinture à huile. </t>
  </si>
  <si>
    <t xml:space="preserve">Fo et Po  gouttière en plastique  avec accessoires  et descente </t>
  </si>
  <si>
    <t>Sous-total,  Plafonnage, Charpente et Couverture</t>
  </si>
  <si>
    <t>4.2</t>
  </si>
  <si>
    <t>4.2.1</t>
  </si>
  <si>
    <t>Fo et po porte  (70cm*210cm) métallique en tôles pleines (Ep: 2mm) sur tube rectangulaire de 30/60 y compris antirouille, 01 cadenasser et métal déployé sur la partie supérieure (40cm*50cm)</t>
  </si>
  <si>
    <t xml:space="preserve">Claustra( 40cm*800cm) de type boite à lettre ( claustra de jalousie) pour aération des cabines ou boxes sanitaires </t>
  </si>
  <si>
    <t>4.2.2</t>
  </si>
  <si>
    <t>Revêtements sols et muraux</t>
  </si>
  <si>
    <t>Enduit intérieur (h:100cm) en mortier de ciment</t>
  </si>
  <si>
    <t>Enduit intérieur (h:160cm) en mortier de ciment y compris ciment lissé</t>
  </si>
  <si>
    <t>Enduit sur le mur extérieur (Hauteur: 3,00m) en mortier de ciment</t>
  </si>
  <si>
    <t>Sous-total, Revêtement sols et Muraux</t>
  </si>
  <si>
    <t>4.2.3</t>
  </si>
  <si>
    <t>Travaux de peinture</t>
  </si>
  <si>
    <t>Préparation des surfaces</t>
  </si>
  <si>
    <t>Peinture latex lavable sur mur intérieur (h:140cm)  en 02 couches</t>
  </si>
  <si>
    <t>4.2.4</t>
  </si>
  <si>
    <t>TRAVAUX DE PLOMBERIE</t>
  </si>
  <si>
    <t>400.2.4.1</t>
  </si>
  <si>
    <t xml:space="preserve">Fo et po de WC turque </t>
  </si>
  <si>
    <t>pce</t>
  </si>
  <si>
    <t>Fo et po robinets pour  lave mains avec accessoires</t>
  </si>
  <si>
    <t>400.2.4.4</t>
  </si>
  <si>
    <t>Fo et Po Tuyau PVC + coude + Té diamètre 110 mm pour ventilation(évent) des fosses et accessoires (collier de fixation, moustiquaire)</t>
  </si>
  <si>
    <t>400.2.4.5</t>
  </si>
  <si>
    <t xml:space="preserve">Fo et Po d'un citerne thermo plastic alimentaire de 1000 litres, de forme cylindrique y compris accessoires (PVC de collecte des EP, raccordement avec les toilettes (lave mains), robinets, système de fermeture. </t>
  </si>
  <si>
    <t>Sous-total,  Plomberie</t>
  </si>
  <si>
    <t xml:space="preserve">MONTANT BLOC SANITAIRE  </t>
  </si>
  <si>
    <t>AMENAGEMENT EXTERIEUR</t>
  </si>
  <si>
    <t>600.2</t>
  </si>
  <si>
    <t>F/P de panneau de visibilité métallique (100cm*200cm) y compris message sur panneau à définir par le maitre d'ouvrage à fixer un pignon d'une salle de classe.</t>
  </si>
  <si>
    <t>600.3</t>
  </si>
  <si>
    <t xml:space="preserve">Fo &amp; Po gazons naturels  </t>
  </si>
  <si>
    <t>Sous-total, Aménagement extérieur</t>
  </si>
  <si>
    <t>MONTANT AMENAGEMENT EXTERIEUR</t>
  </si>
  <si>
    <t>EQUIPEMENTS</t>
  </si>
  <si>
    <t>700.1</t>
  </si>
  <si>
    <t>Salle de classe</t>
  </si>
  <si>
    <t>700.1.1</t>
  </si>
  <si>
    <t xml:space="preserve">Table-Banc  avec pupitre en bois (110cm*76cm*65cm/40cm) avec  pupitre type 1 , vernis et  assemblage par pointe, </t>
  </si>
  <si>
    <t>700.1.3</t>
  </si>
  <si>
    <t>Table  (150cm*80cm*75cm) enseignant  metallique ou bois</t>
  </si>
  <si>
    <t>700.1.4</t>
  </si>
  <si>
    <t xml:space="preserve">Chaise enseignant (40cm*40cm*44/85cm) en bois </t>
  </si>
  <si>
    <t>700.2</t>
  </si>
  <si>
    <t>Administration</t>
  </si>
  <si>
    <t>700.2.1</t>
  </si>
  <si>
    <t>Table bureau  de 130*75*75, en bois blanc, peinture</t>
  </si>
  <si>
    <t>700.2.2</t>
  </si>
  <si>
    <t>Table de réunion  de 200*100*75, en bois blanc</t>
  </si>
  <si>
    <t>700.2.3</t>
  </si>
  <si>
    <t>Chaise bureau (dimensions) et visiteur (40cm*40cm*44/85cm)</t>
  </si>
  <si>
    <t>700.2.4</t>
  </si>
  <si>
    <t xml:space="preserve">Meuble de rangement (200cm*195cm*51cm), 2 compartiments verticaux et 4 horizontaux, peinture, serrure, </t>
  </si>
  <si>
    <t>MONTANT EQUIPMENTS</t>
  </si>
  <si>
    <t xml:space="preserve">MONTANT  HORS TAXES D'UNE ECOLE PRIMAIRE  </t>
  </si>
  <si>
    <t>Entreprise</t>
  </si>
  <si>
    <t>Adresse</t>
  </si>
  <si>
    <t>Montant total en lettres: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</si>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</sst>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masis MT Pro"/>
      <family val="1"/>
    </font>
    <font>
      <b/>
      <sz val="12"/>
      <name val="Amasis MT Pro"/>
      <family val="1"/>
    </font>
    <font>
      <b/>
      <sz val="12"/>
      <color theme="0"/>
      <name val="Amasis MT Pro"/>
      <family val="1"/>
    </font>
    <font>
      <sz val="12"/>
      <color theme="0"/>
      <name val="Amasis MT Pro"/>
      <family val="1"/>
    </font>
    <font>
      <sz val="12"/>
      <name val="Amasis MT Pro"/>
      <family val="1"/>
    </font>
    <font>
      <b/>
      <i/>
      <sz val="12"/>
      <color theme="0"/>
      <name val="Amasis MT Pro"/>
      <family val="1"/>
    </font>
    <font>
      <sz val="12"/>
      <color theme="1"/>
      <name val="Amasis MT Pro"/>
      <family val="1"/>
    </font>
    <font>
      <b/>
      <sz val="13"/>
      <color theme="0"/>
      <name val="Amasis MT Pro"/>
      <family val="1"/>
    </font>
    <font>
      <b/>
      <sz val="11"/>
      <color theme="1"/>
      <name val="Calibri"/>
      <family val="2"/>
      <scheme val="minor"/>
    </font>
    <font>
      <b/>
      <sz val="10"/>
      <color theme="0"/>
      <name val="Amasis MT Pro"/>
      <family val="1"/>
    </font>
    <font>
      <sz val="10"/>
      <color theme="0"/>
      <name val="Amasis MT Pro"/>
      <family val="1"/>
    </font>
    <font>
      <sz val="10"/>
      <color theme="1"/>
      <name val="Calibri"/>
      <family val="2"/>
      <scheme val="minor"/>
    </font>
    <font>
      <b/>
      <sz val="11"/>
      <color theme="1"/>
      <name val="Amasis MT Pro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rgb="FFFFFFFF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164" fontId="3" fillId="2" borderId="0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3" fillId="2" borderId="0" xfId="1" applyFont="1" applyFill="1" applyBorder="1" applyAlignment="1">
      <alignment vertical="center"/>
    </xf>
    <xf numFmtId="164" fontId="4" fillId="3" borderId="2" xfId="1" applyFont="1" applyFill="1" applyBorder="1" applyAlignment="1">
      <alignment vertical="center" wrapText="1"/>
    </xf>
    <xf numFmtId="164" fontId="4" fillId="3" borderId="3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164" fontId="5" fillId="3" borderId="2" xfId="1" applyFont="1" applyFill="1" applyBorder="1" applyAlignment="1">
      <alignment vertical="center"/>
    </xf>
    <xf numFmtId="164" fontId="5" fillId="3" borderId="3" xfId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6" fillId="2" borderId="5" xfId="1" applyFont="1" applyFill="1" applyBorder="1" applyAlignment="1">
      <alignment vertical="center" wrapText="1"/>
    </xf>
    <xf numFmtId="164" fontId="6" fillId="2" borderId="6" xfId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6" fillId="2" borderId="8" xfId="1" applyFont="1" applyFill="1" applyBorder="1" applyAlignment="1">
      <alignment vertical="center" wrapText="1"/>
    </xf>
    <xf numFmtId="164" fontId="6" fillId="2" borderId="9" xfId="1" applyFont="1" applyFill="1" applyBorder="1" applyAlignment="1">
      <alignment vertical="center" wrapText="1"/>
    </xf>
    <xf numFmtId="164" fontId="3" fillId="4" borderId="12" xfId="1" applyFont="1" applyFill="1" applyBorder="1" applyAlignment="1">
      <alignment vertical="center" wrapText="1"/>
    </xf>
    <xf numFmtId="164" fontId="4" fillId="5" borderId="12" xfId="1" applyFont="1" applyFill="1" applyBorder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164" fontId="7" fillId="2" borderId="0" xfId="1" applyFont="1" applyFill="1" applyBorder="1" applyAlignment="1">
      <alignment vertical="center" wrapText="1"/>
    </xf>
    <xf numFmtId="164" fontId="4" fillId="2" borderId="0" xfId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164" fontId="6" fillId="2" borderId="0" xfId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164" fontId="5" fillId="3" borderId="17" xfId="1" applyFont="1" applyFill="1" applyBorder="1" applyAlignment="1">
      <alignment vertical="center" wrapText="1"/>
    </xf>
    <xf numFmtId="164" fontId="5" fillId="3" borderId="18" xfId="1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horizontal="center" vertical="center" wrapText="1"/>
    </xf>
    <xf numFmtId="164" fontId="5" fillId="3" borderId="20" xfId="1" applyFont="1" applyFill="1" applyBorder="1" applyAlignment="1">
      <alignment vertical="center" wrapText="1"/>
    </xf>
    <xf numFmtId="164" fontId="5" fillId="3" borderId="21" xfId="1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164" fontId="6" fillId="2" borderId="23" xfId="1" applyFont="1" applyFill="1" applyBorder="1" applyAlignment="1">
      <alignment vertical="center" wrapText="1"/>
    </xf>
    <xf numFmtId="164" fontId="6" fillId="2" borderId="24" xfId="1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6" fillId="2" borderId="5" xfId="0" applyFont="1" applyFill="1" applyBorder="1" applyAlignment="1">
      <alignment vertical="top" wrapText="1"/>
    </xf>
    <xf numFmtId="164" fontId="6" fillId="2" borderId="23" xfId="1" applyFont="1" applyFill="1" applyBorder="1" applyAlignment="1" applyProtection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vertical="center" wrapText="1"/>
    </xf>
    <xf numFmtId="164" fontId="5" fillId="3" borderId="3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64" fontId="4" fillId="3" borderId="2" xfId="1" applyFont="1" applyFill="1" applyBorder="1" applyAlignment="1">
      <alignment horizontal="center"/>
    </xf>
    <xf numFmtId="164" fontId="4" fillId="3" borderId="3" xfId="1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3" fillId="6" borderId="35" xfId="0" applyFont="1" applyFill="1" applyBorder="1" applyAlignment="1">
      <alignment vertical="center" wrapText="1"/>
    </xf>
    <xf numFmtId="164" fontId="3" fillId="6" borderId="35" xfId="1" applyFont="1" applyFill="1" applyBorder="1" applyAlignment="1">
      <alignment vertical="center" wrapText="1"/>
    </xf>
    <xf numFmtId="164" fontId="3" fillId="6" borderId="36" xfId="1" applyFont="1" applyFill="1" applyBorder="1" applyAlignment="1">
      <alignment vertical="center" wrapText="1"/>
    </xf>
    <xf numFmtId="0" fontId="6" fillId="7" borderId="23" xfId="0" applyFont="1" applyFill="1" applyBorder="1" applyAlignment="1">
      <alignment horizontal="left" vertical="center" wrapText="1"/>
    </xf>
    <xf numFmtId="164" fontId="6" fillId="2" borderId="23" xfId="1" applyFont="1" applyFill="1" applyBorder="1" applyAlignment="1">
      <alignment horizontal="center" vertical="center" wrapText="1"/>
    </xf>
    <xf numFmtId="164" fontId="6" fillId="2" borderId="24" xfId="1" applyFont="1" applyFill="1" applyBorder="1" applyAlignment="1">
      <alignment horizontal="right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center" vertical="center" wrapText="1"/>
    </xf>
    <xf numFmtId="164" fontId="6" fillId="2" borderId="38" xfId="1" applyFont="1" applyFill="1" applyBorder="1" applyAlignment="1">
      <alignment horizontal="center" vertical="center" wrapText="1"/>
    </xf>
    <xf numFmtId="164" fontId="6" fillId="2" borderId="39" xfId="1" applyFont="1" applyFill="1" applyBorder="1" applyAlignment="1">
      <alignment horizontal="right" vertical="center" wrapText="1"/>
    </xf>
    <xf numFmtId="164" fontId="4" fillId="3" borderId="12" xfId="1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0" xfId="1" applyFont="1" applyFill="1" applyBorder="1" applyAlignment="1">
      <alignment horizontal="center" vertical="center" wrapText="1"/>
    </xf>
    <xf numFmtId="164" fontId="6" fillId="2" borderId="41" xfId="1" applyFont="1" applyFill="1" applyBorder="1" applyAlignment="1">
      <alignment horizontal="center" vertical="center" wrapText="1"/>
    </xf>
    <xf numFmtId="164" fontId="6" fillId="2" borderId="42" xfId="1" applyFont="1" applyFill="1" applyBorder="1" applyAlignment="1">
      <alignment horizontal="right" vertical="center" wrapText="1"/>
    </xf>
    <xf numFmtId="0" fontId="3" fillId="2" borderId="27" xfId="0" applyFont="1" applyFill="1" applyBorder="1" applyAlignment="1">
      <alignment horizontal="right" vertical="center" wrapText="1"/>
    </xf>
    <xf numFmtId="0" fontId="3" fillId="2" borderId="28" xfId="0" applyFont="1" applyFill="1" applyBorder="1" applyAlignment="1">
      <alignment horizontal="right" vertical="center" wrapText="1"/>
    </xf>
    <xf numFmtId="0" fontId="4" fillId="5" borderId="25" xfId="0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right" vertical="center" wrapText="1"/>
    </xf>
    <xf numFmtId="0" fontId="4" fillId="3" borderId="25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righ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4" fillId="5" borderId="26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right" vertical="center" wrapText="1"/>
    </xf>
    <xf numFmtId="0" fontId="3" fillId="2" borderId="2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/>
    </xf>
    <xf numFmtId="164" fontId="12" fillId="3" borderId="2" xfId="1" applyFont="1" applyFill="1" applyBorder="1" applyAlignment="1">
      <alignment vertical="center"/>
    </xf>
    <xf numFmtId="164" fontId="12" fillId="3" borderId="3" xfId="1" applyFont="1" applyFill="1" applyBorder="1" applyAlignment="1">
      <alignment vertical="center"/>
    </xf>
    <xf numFmtId="0" fontId="13" fillId="0" borderId="0" xfId="0" applyFont="1"/>
    <xf numFmtId="0" fontId="0" fillId="0" borderId="0" xfId="0" applyAlignment="1">
      <alignment wrapText="1"/>
    </xf>
    <xf numFmtId="0" fontId="10" fillId="0" borderId="0" xfId="0" applyFont="1" applyAlignment="1">
      <alignment horizontal="right"/>
    </xf>
    <xf numFmtId="0" fontId="9" fillId="3" borderId="43" xfId="0" applyFont="1" applyFill="1" applyBorder="1" applyAlignment="1">
      <alignment horizontal="center" vertical="center" wrapText="1"/>
    </xf>
    <xf numFmtId="164" fontId="9" fillId="3" borderId="44" xfId="1" applyFont="1" applyFill="1" applyBorder="1" applyAlignment="1">
      <alignment vertical="center" wrapText="1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14" fillId="0" borderId="0" xfId="0" applyFont="1"/>
    <xf numFmtId="0" fontId="2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BBC0-964D-41F6-882A-66D9634908FF}">
  <dimension ref="A1:F198"/>
  <sheetViews>
    <sheetView tabSelected="1" view="pageBreakPreview" zoomScale="60" zoomScaleNormal="100" workbookViewId="0">
      <selection activeCell="J9" sqref="J9"/>
    </sheetView>
  </sheetViews>
  <sheetFormatPr defaultColWidth="10.90625" defaultRowHeight="14.5" x14ac:dyDescent="0.35"/>
  <cols>
    <col min="1" max="1" width="9.90625" customWidth="1"/>
    <col min="2" max="2" width="50.1796875" customWidth="1"/>
    <col min="4" max="4" width="11.1796875" customWidth="1"/>
    <col min="5" max="5" width="20" customWidth="1"/>
    <col min="6" max="6" width="18.54296875" customWidth="1"/>
  </cols>
  <sheetData>
    <row r="1" spans="1:6" ht="15" x14ac:dyDescent="0.4">
      <c r="A1" s="132" t="s">
        <v>187</v>
      </c>
      <c r="B1" s="133"/>
      <c r="C1" s="122"/>
      <c r="D1" s="122"/>
      <c r="E1" s="122"/>
      <c r="F1" s="1"/>
    </row>
    <row r="2" spans="1:6" ht="15" x14ac:dyDescent="0.4">
      <c r="A2" s="132" t="s">
        <v>190</v>
      </c>
      <c r="B2" s="133"/>
      <c r="C2" s="122"/>
      <c r="D2" s="122"/>
      <c r="E2" s="122"/>
      <c r="F2" s="1"/>
    </row>
    <row r="3" spans="1:6" ht="16" thickBot="1" x14ac:dyDescent="0.45">
      <c r="A3" s="132" t="s">
        <v>188</v>
      </c>
      <c r="B3" s="133"/>
      <c r="C3" s="122"/>
      <c r="D3" s="122"/>
      <c r="E3" s="122"/>
      <c r="F3" s="3"/>
    </row>
    <row r="4" spans="1:6" ht="16" thickBot="1" x14ac:dyDescent="0.4">
      <c r="A4" s="107" t="s">
        <v>0</v>
      </c>
      <c r="B4" s="108"/>
      <c r="C4" s="108"/>
      <c r="D4" s="108"/>
      <c r="E4" s="108"/>
      <c r="F4" s="109"/>
    </row>
    <row r="5" spans="1:6" ht="16" thickBot="1" x14ac:dyDescent="0.4">
      <c r="A5" s="2"/>
      <c r="B5" s="2"/>
      <c r="C5" s="2"/>
      <c r="D5" s="3"/>
      <c r="E5" s="6"/>
      <c r="F5" s="6"/>
    </row>
    <row r="6" spans="1:6" ht="16" thickBot="1" x14ac:dyDescent="0.4">
      <c r="A6" s="4" t="s">
        <v>1</v>
      </c>
      <c r="B6" s="5" t="s">
        <v>2</v>
      </c>
      <c r="C6" s="5" t="s">
        <v>3</v>
      </c>
      <c r="D6" s="7" t="s">
        <v>4</v>
      </c>
      <c r="E6" s="7" t="s">
        <v>5</v>
      </c>
      <c r="F6" s="8" t="s">
        <v>6</v>
      </c>
    </row>
    <row r="7" spans="1:6" s="121" customFormat="1" ht="25.5" customHeight="1" thickBot="1" x14ac:dyDescent="0.35">
      <c r="A7" s="116" t="s">
        <v>7</v>
      </c>
      <c r="B7" s="117" t="s">
        <v>8</v>
      </c>
      <c r="C7" s="118"/>
      <c r="D7" s="119"/>
      <c r="E7" s="119"/>
      <c r="F7" s="120"/>
    </row>
    <row r="8" spans="1:6" ht="15.5" x14ac:dyDescent="0.35">
      <c r="A8" s="14">
        <v>1</v>
      </c>
      <c r="B8" s="15" t="s">
        <v>9</v>
      </c>
      <c r="C8" s="16" t="s">
        <v>10</v>
      </c>
      <c r="D8" s="17">
        <v>1</v>
      </c>
      <c r="E8" s="17"/>
      <c r="F8" s="18">
        <f>D8*E8</f>
        <v>0</v>
      </c>
    </row>
    <row r="9" spans="1:6" ht="31.5" thickBot="1" x14ac:dyDescent="0.4">
      <c r="A9" s="19">
        <v>2</v>
      </c>
      <c r="B9" s="20" t="s">
        <v>11</v>
      </c>
      <c r="C9" s="21" t="s">
        <v>12</v>
      </c>
      <c r="D9" s="22">
        <v>3600</v>
      </c>
      <c r="E9" s="22"/>
      <c r="F9" s="23">
        <f>D9*E9</f>
        <v>0</v>
      </c>
    </row>
    <row r="10" spans="1:6" ht="16" thickBot="1" x14ac:dyDescent="0.4">
      <c r="A10" s="110" t="s">
        <v>13</v>
      </c>
      <c r="B10" s="111"/>
      <c r="C10" s="111"/>
      <c r="D10" s="111"/>
      <c r="E10" s="111"/>
      <c r="F10" s="24">
        <f>SUM(F8:F9)</f>
        <v>0</v>
      </c>
    </row>
    <row r="11" spans="1:6" ht="16" thickBot="1" x14ac:dyDescent="0.4">
      <c r="A11" s="112" t="s">
        <v>14</v>
      </c>
      <c r="B11" s="113"/>
      <c r="C11" s="113"/>
      <c r="D11" s="113"/>
      <c r="E11" s="114"/>
      <c r="F11" s="25">
        <f>F10</f>
        <v>0</v>
      </c>
    </row>
    <row r="12" spans="1:6" ht="16" thickBot="1" x14ac:dyDescent="0.4">
      <c r="A12" s="26"/>
      <c r="B12" s="27"/>
      <c r="C12" s="27"/>
      <c r="D12" s="28"/>
      <c r="E12" s="28"/>
      <c r="F12" s="29"/>
    </row>
    <row r="13" spans="1:6" ht="16" thickBot="1" x14ac:dyDescent="0.4">
      <c r="A13" s="9" t="s">
        <v>15</v>
      </c>
      <c r="B13" s="95" t="s">
        <v>16</v>
      </c>
      <c r="C13" s="96"/>
      <c r="D13" s="96"/>
      <c r="E13" s="97"/>
      <c r="F13" s="13"/>
    </row>
    <row r="14" spans="1:6" ht="16" thickBot="1" x14ac:dyDescent="0.4">
      <c r="A14" s="30"/>
      <c r="B14" s="31"/>
      <c r="C14" s="31"/>
      <c r="D14" s="3"/>
      <c r="E14" s="3"/>
      <c r="F14" s="32"/>
    </row>
    <row r="15" spans="1:6" ht="15.5" x14ac:dyDescent="0.35">
      <c r="A15" s="33">
        <v>1</v>
      </c>
      <c r="B15" s="34" t="s">
        <v>17</v>
      </c>
      <c r="C15" s="35"/>
      <c r="D15" s="36"/>
      <c r="E15" s="36"/>
      <c r="F15" s="37"/>
    </row>
    <row r="16" spans="1:6" ht="16" thickBot="1" x14ac:dyDescent="0.4">
      <c r="A16" s="38" t="s">
        <v>18</v>
      </c>
      <c r="B16" s="39" t="s">
        <v>19</v>
      </c>
      <c r="C16" s="40"/>
      <c r="D16" s="41"/>
      <c r="E16" s="41"/>
      <c r="F16" s="42"/>
    </row>
    <row r="17" spans="1:6" ht="15.5" x14ac:dyDescent="0.35">
      <c r="A17" s="14">
        <v>1</v>
      </c>
      <c r="B17" s="15" t="s">
        <v>20</v>
      </c>
      <c r="C17" s="16" t="s">
        <v>21</v>
      </c>
      <c r="D17" s="17">
        <v>38.92</v>
      </c>
      <c r="E17" s="17"/>
      <c r="F17" s="18">
        <f t="shared" ref="F17:F22" si="0">D17*E17</f>
        <v>0</v>
      </c>
    </row>
    <row r="18" spans="1:6" ht="31" x14ac:dyDescent="0.35">
      <c r="A18" s="43">
        <v>2</v>
      </c>
      <c r="B18" s="44" t="s">
        <v>22</v>
      </c>
      <c r="C18" s="45" t="s">
        <v>21</v>
      </c>
      <c r="D18" s="46">
        <v>2.4300000000000002</v>
      </c>
      <c r="E18" s="46"/>
      <c r="F18" s="47">
        <f t="shared" si="0"/>
        <v>0</v>
      </c>
    </row>
    <row r="19" spans="1:6" ht="15.5" x14ac:dyDescent="0.35">
      <c r="A19" s="43">
        <v>3</v>
      </c>
      <c r="B19" s="44" t="s">
        <v>23</v>
      </c>
      <c r="C19" s="45" t="s">
        <v>21</v>
      </c>
      <c r="D19" s="46">
        <v>26.47</v>
      </c>
      <c r="E19" s="46"/>
      <c r="F19" s="47">
        <f t="shared" si="0"/>
        <v>0</v>
      </c>
    </row>
    <row r="20" spans="1:6" ht="31" x14ac:dyDescent="0.35">
      <c r="A20" s="43">
        <v>4</v>
      </c>
      <c r="B20" s="44" t="s">
        <v>24</v>
      </c>
      <c r="C20" s="45" t="s">
        <v>21</v>
      </c>
      <c r="D20" s="46">
        <v>2.02</v>
      </c>
      <c r="E20" s="46"/>
      <c r="F20" s="47">
        <f t="shared" si="0"/>
        <v>0</v>
      </c>
    </row>
    <row r="21" spans="1:6" ht="46.5" x14ac:dyDescent="0.35">
      <c r="A21" s="43">
        <v>5</v>
      </c>
      <c r="B21" s="44" t="s">
        <v>25</v>
      </c>
      <c r="C21" s="45" t="s">
        <v>21</v>
      </c>
      <c r="D21" s="46">
        <v>2.27</v>
      </c>
      <c r="E21" s="46"/>
      <c r="F21" s="47">
        <f t="shared" si="0"/>
        <v>0</v>
      </c>
    </row>
    <row r="22" spans="1:6" ht="47" thickBot="1" x14ac:dyDescent="0.4">
      <c r="A22" s="43">
        <v>6</v>
      </c>
      <c r="B22" s="44" t="s">
        <v>26</v>
      </c>
      <c r="C22" s="45" t="s">
        <v>21</v>
      </c>
      <c r="D22" s="46">
        <v>85.42</v>
      </c>
      <c r="E22" s="46"/>
      <c r="F22" s="47">
        <f t="shared" si="0"/>
        <v>0</v>
      </c>
    </row>
    <row r="23" spans="1:6" ht="16" thickBot="1" x14ac:dyDescent="0.4">
      <c r="A23" s="104" t="s">
        <v>27</v>
      </c>
      <c r="B23" s="105"/>
      <c r="C23" s="105"/>
      <c r="D23" s="105"/>
      <c r="E23" s="115"/>
      <c r="F23" s="24">
        <f>SUM(F17:F22)</f>
        <v>0</v>
      </c>
    </row>
    <row r="24" spans="1:6" ht="16" thickBot="1" x14ac:dyDescent="0.4">
      <c r="A24" s="48"/>
      <c r="B24" s="48"/>
      <c r="C24" s="48"/>
      <c r="D24" s="3"/>
      <c r="E24" s="3"/>
      <c r="F24" s="3"/>
    </row>
    <row r="25" spans="1:6" ht="16" thickBot="1" x14ac:dyDescent="0.4">
      <c r="A25" s="4" t="s">
        <v>28</v>
      </c>
      <c r="B25" s="10" t="s">
        <v>29</v>
      </c>
      <c r="C25" s="5"/>
      <c r="D25" s="7"/>
      <c r="E25" s="7"/>
      <c r="F25" s="8"/>
    </row>
    <row r="26" spans="1:6" ht="15.5" x14ac:dyDescent="0.35">
      <c r="A26" s="14">
        <v>1</v>
      </c>
      <c r="B26" s="49" t="s">
        <v>30</v>
      </c>
      <c r="C26" s="16" t="s">
        <v>21</v>
      </c>
      <c r="D26" s="17">
        <v>43.39</v>
      </c>
      <c r="E26" s="17"/>
      <c r="F26" s="18">
        <f>D26*E26</f>
        <v>0</v>
      </c>
    </row>
    <row r="27" spans="1:6" ht="31" x14ac:dyDescent="0.35">
      <c r="A27" s="43">
        <v>2</v>
      </c>
      <c r="B27" s="44" t="s">
        <v>31</v>
      </c>
      <c r="C27" s="45" t="s">
        <v>21</v>
      </c>
      <c r="D27" s="46">
        <v>1.69</v>
      </c>
      <c r="E27" s="46"/>
      <c r="F27" s="47">
        <f>D27*E27</f>
        <v>0</v>
      </c>
    </row>
    <row r="28" spans="1:6" ht="31" x14ac:dyDescent="0.35">
      <c r="A28" s="43">
        <v>3</v>
      </c>
      <c r="B28" s="44" t="s">
        <v>32</v>
      </c>
      <c r="C28" s="45" t="s">
        <v>21</v>
      </c>
      <c r="D28" s="46">
        <v>1.22</v>
      </c>
      <c r="E28" s="50"/>
      <c r="F28" s="47">
        <f>D28*E28</f>
        <v>0</v>
      </c>
    </row>
    <row r="29" spans="1:6" ht="31.5" thickBot="1" x14ac:dyDescent="0.4">
      <c r="A29" s="43">
        <v>4</v>
      </c>
      <c r="B29" s="44" t="s">
        <v>33</v>
      </c>
      <c r="C29" s="45" t="s">
        <v>21</v>
      </c>
      <c r="D29" s="46">
        <v>1.82</v>
      </c>
      <c r="E29" s="50"/>
      <c r="F29" s="47">
        <f>D29*E29</f>
        <v>0</v>
      </c>
    </row>
    <row r="30" spans="1:6" ht="16" thickBot="1" x14ac:dyDescent="0.4">
      <c r="A30" s="104" t="s">
        <v>34</v>
      </c>
      <c r="B30" s="105"/>
      <c r="C30" s="105"/>
      <c r="D30" s="105"/>
      <c r="E30" s="105"/>
      <c r="F30" s="24">
        <f>SUM(F26:F29)</f>
        <v>0</v>
      </c>
    </row>
    <row r="31" spans="1:6" ht="16" thickBot="1" x14ac:dyDescent="0.4">
      <c r="A31" s="48"/>
      <c r="B31" s="48"/>
      <c r="C31" s="48"/>
      <c r="D31" s="3"/>
      <c r="E31" s="3"/>
      <c r="F31" s="3"/>
    </row>
    <row r="32" spans="1:6" ht="16" thickBot="1" x14ac:dyDescent="0.4">
      <c r="A32" s="4" t="s">
        <v>35</v>
      </c>
      <c r="B32" s="10" t="s">
        <v>36</v>
      </c>
      <c r="C32" s="51"/>
      <c r="D32" s="52"/>
      <c r="E32" s="52"/>
      <c r="F32" s="53"/>
    </row>
    <row r="33" spans="1:6" ht="62" x14ac:dyDescent="0.35">
      <c r="A33" s="14">
        <v>1</v>
      </c>
      <c r="B33" s="15" t="s">
        <v>37</v>
      </c>
      <c r="C33" s="16" t="s">
        <v>12</v>
      </c>
      <c r="D33" s="17">
        <v>250</v>
      </c>
      <c r="E33" s="17"/>
      <c r="F33" s="18">
        <f t="shared" ref="F33:F38" si="1">D33*E33</f>
        <v>0</v>
      </c>
    </row>
    <row r="34" spans="1:6" ht="46.5" x14ac:dyDescent="0.35">
      <c r="A34" s="43">
        <v>2</v>
      </c>
      <c r="B34" s="44" t="s">
        <v>38</v>
      </c>
      <c r="C34" s="45" t="s">
        <v>21</v>
      </c>
      <c r="D34" s="46">
        <v>1.5</v>
      </c>
      <c r="E34" s="46"/>
      <c r="F34" s="47">
        <f t="shared" si="1"/>
        <v>0</v>
      </c>
    </row>
    <row r="35" spans="1:6" ht="31" x14ac:dyDescent="0.35">
      <c r="A35" s="43">
        <v>3</v>
      </c>
      <c r="B35" s="44" t="s">
        <v>39</v>
      </c>
      <c r="C35" s="45" t="s">
        <v>21</v>
      </c>
      <c r="D35" s="46">
        <v>1.3</v>
      </c>
      <c r="E35" s="46"/>
      <c r="F35" s="47">
        <f t="shared" si="1"/>
        <v>0</v>
      </c>
    </row>
    <row r="36" spans="1:6" ht="31" x14ac:dyDescent="0.35">
      <c r="A36" s="43">
        <v>4</v>
      </c>
      <c r="B36" s="44" t="s">
        <v>40</v>
      </c>
      <c r="C36" s="45" t="s">
        <v>12</v>
      </c>
      <c r="D36" s="46">
        <v>343.98</v>
      </c>
      <c r="E36" s="46"/>
      <c r="F36" s="47">
        <f t="shared" si="1"/>
        <v>0</v>
      </c>
    </row>
    <row r="37" spans="1:6" ht="31" x14ac:dyDescent="0.35">
      <c r="A37" s="43">
        <v>5</v>
      </c>
      <c r="B37" s="44" t="s">
        <v>41</v>
      </c>
      <c r="C37" s="45" t="s">
        <v>42</v>
      </c>
      <c r="D37" s="46">
        <v>79.8</v>
      </c>
      <c r="E37" s="46"/>
      <c r="F37" s="47">
        <f t="shared" si="1"/>
        <v>0</v>
      </c>
    </row>
    <row r="38" spans="1:6" ht="16" thickBot="1" x14ac:dyDescent="0.4">
      <c r="A38" s="19">
        <v>6</v>
      </c>
      <c r="B38" s="54" t="s">
        <v>43</v>
      </c>
      <c r="C38" s="21" t="s">
        <v>42</v>
      </c>
      <c r="D38" s="22">
        <v>26.1</v>
      </c>
      <c r="E38" s="22"/>
      <c r="F38" s="23">
        <f t="shared" si="1"/>
        <v>0</v>
      </c>
    </row>
    <row r="39" spans="1:6" ht="16" thickBot="1" x14ac:dyDescent="0.4">
      <c r="A39" s="87" t="s">
        <v>44</v>
      </c>
      <c r="B39" s="88"/>
      <c r="C39" s="88"/>
      <c r="D39" s="88"/>
      <c r="E39" s="88"/>
      <c r="F39" s="24">
        <f>SUM(F33:F38)</f>
        <v>0</v>
      </c>
    </row>
    <row r="40" spans="1:6" ht="16" thickBot="1" x14ac:dyDescent="0.4">
      <c r="A40" s="48"/>
      <c r="B40" s="48"/>
      <c r="C40" s="48"/>
      <c r="D40" s="3"/>
      <c r="E40" s="3"/>
      <c r="F40" s="3"/>
    </row>
    <row r="41" spans="1:6" ht="15.5" x14ac:dyDescent="0.35">
      <c r="A41" s="33">
        <v>2</v>
      </c>
      <c r="B41" s="34" t="s">
        <v>45</v>
      </c>
      <c r="C41" s="35"/>
      <c r="D41" s="36"/>
      <c r="E41" s="36"/>
      <c r="F41" s="37"/>
    </row>
    <row r="42" spans="1:6" ht="16" thickBot="1" x14ac:dyDescent="0.4">
      <c r="A42" s="38" t="s">
        <v>46</v>
      </c>
      <c r="B42" s="39" t="s">
        <v>47</v>
      </c>
      <c r="C42" s="40"/>
      <c r="D42" s="41"/>
      <c r="E42" s="41"/>
      <c r="F42" s="42"/>
    </row>
    <row r="43" spans="1:6" ht="62" x14ac:dyDescent="0.35">
      <c r="A43" s="14">
        <v>1</v>
      </c>
      <c r="B43" s="15" t="s">
        <v>48</v>
      </c>
      <c r="C43" s="16" t="s">
        <v>49</v>
      </c>
      <c r="D43" s="17">
        <v>3</v>
      </c>
      <c r="E43" s="17"/>
      <c r="F43" s="18">
        <f>D43*E43</f>
        <v>0</v>
      </c>
    </row>
    <row r="44" spans="1:6" ht="62.5" thickBot="1" x14ac:dyDescent="0.4">
      <c r="A44" s="43">
        <v>2</v>
      </c>
      <c r="B44" s="44" t="s">
        <v>50</v>
      </c>
      <c r="C44" s="45" t="s">
        <v>49</v>
      </c>
      <c r="D44" s="46">
        <v>21</v>
      </c>
      <c r="E44" s="46"/>
      <c r="F44" s="47">
        <f>D44*E44</f>
        <v>0</v>
      </c>
    </row>
    <row r="45" spans="1:6" ht="16" thickBot="1" x14ac:dyDescent="0.4">
      <c r="A45" s="87" t="s">
        <v>51</v>
      </c>
      <c r="B45" s="88"/>
      <c r="C45" s="88"/>
      <c r="D45" s="88"/>
      <c r="E45" s="88"/>
      <c r="F45" s="24">
        <f>SUM(F43:F44)</f>
        <v>0</v>
      </c>
    </row>
    <row r="46" spans="1:6" ht="16" thickBot="1" x14ac:dyDescent="0.4">
      <c r="A46" s="48"/>
      <c r="B46" s="48"/>
      <c r="C46" s="48"/>
      <c r="D46" s="3"/>
      <c r="E46" s="3"/>
      <c r="F46" s="3"/>
    </row>
    <row r="47" spans="1:6" ht="16" thickBot="1" x14ac:dyDescent="0.4">
      <c r="A47" s="4" t="s">
        <v>52</v>
      </c>
      <c r="B47" s="10" t="s">
        <v>53</v>
      </c>
      <c r="C47" s="51"/>
      <c r="D47" s="52"/>
      <c r="E47" s="52"/>
      <c r="F47" s="53"/>
    </row>
    <row r="48" spans="1:6" ht="15.5" x14ac:dyDescent="0.35">
      <c r="A48" s="14">
        <v>1</v>
      </c>
      <c r="B48" s="15" t="s">
        <v>54</v>
      </c>
      <c r="C48" s="16" t="s">
        <v>12</v>
      </c>
      <c r="D48" s="17">
        <f>8*7*4</f>
        <v>224</v>
      </c>
      <c r="E48" s="17"/>
      <c r="F48" s="18">
        <f>D48*E48</f>
        <v>0</v>
      </c>
    </row>
    <row r="49" spans="1:6" ht="15.5" x14ac:dyDescent="0.35">
      <c r="A49" s="43">
        <v>2</v>
      </c>
      <c r="B49" s="44" t="s">
        <v>55</v>
      </c>
      <c r="C49" s="45" t="s">
        <v>12</v>
      </c>
      <c r="D49" s="46">
        <v>275</v>
      </c>
      <c r="E49" s="46"/>
      <c r="F49" s="47">
        <f>D49*E49</f>
        <v>0</v>
      </c>
    </row>
    <row r="50" spans="1:6" ht="31" x14ac:dyDescent="0.35">
      <c r="A50" s="43">
        <v>3</v>
      </c>
      <c r="B50" s="44" t="s">
        <v>56</v>
      </c>
      <c r="C50" s="45" t="s">
        <v>12</v>
      </c>
      <c r="D50" s="46">
        <v>21</v>
      </c>
      <c r="E50" s="46"/>
      <c r="F50" s="47">
        <f>D50*E50</f>
        <v>0</v>
      </c>
    </row>
    <row r="51" spans="1:6" ht="16" thickBot="1" x14ac:dyDescent="0.4">
      <c r="A51" s="43">
        <v>4</v>
      </c>
      <c r="B51" s="44" t="s">
        <v>57</v>
      </c>
      <c r="C51" s="45" t="s">
        <v>12</v>
      </c>
      <c r="D51" s="46">
        <f>132.4+99.3</f>
        <v>231.7</v>
      </c>
      <c r="E51" s="46"/>
      <c r="F51" s="47">
        <f>D51*E51</f>
        <v>0</v>
      </c>
    </row>
    <row r="52" spans="1:6" ht="16" thickBot="1" x14ac:dyDescent="0.4">
      <c r="A52" s="104" t="s">
        <v>58</v>
      </c>
      <c r="B52" s="105"/>
      <c r="C52" s="105"/>
      <c r="D52" s="105"/>
      <c r="E52" s="105"/>
      <c r="F52" s="24">
        <f>SUM(F48:F51)</f>
        <v>0</v>
      </c>
    </row>
    <row r="53" spans="1:6" ht="16" thickBot="1" x14ac:dyDescent="0.4">
      <c r="A53" s="48"/>
      <c r="B53" s="48"/>
      <c r="C53" s="48"/>
      <c r="D53" s="3"/>
      <c r="E53" s="3"/>
      <c r="F53" s="3"/>
    </row>
    <row r="54" spans="1:6" ht="16" thickBot="1" x14ac:dyDescent="0.4">
      <c r="A54" s="4" t="s">
        <v>59</v>
      </c>
      <c r="B54" s="10" t="s">
        <v>60</v>
      </c>
      <c r="C54" s="51"/>
      <c r="D54" s="52"/>
      <c r="E54" s="52"/>
      <c r="F54" s="53"/>
    </row>
    <row r="55" spans="1:6" ht="15.5" x14ac:dyDescent="0.35">
      <c r="A55" s="14">
        <v>1</v>
      </c>
      <c r="B55" s="15" t="s">
        <v>61</v>
      </c>
      <c r="C55" s="16" t="s">
        <v>12</v>
      </c>
      <c r="D55" s="17">
        <v>275</v>
      </c>
      <c r="E55" s="17"/>
      <c r="F55" s="18">
        <f t="shared" ref="F55:F61" si="2">D55*E55</f>
        <v>0</v>
      </c>
    </row>
    <row r="56" spans="1:6" ht="15.5" x14ac:dyDescent="0.35">
      <c r="A56" s="43">
        <v>2</v>
      </c>
      <c r="B56" s="44" t="s">
        <v>62</v>
      </c>
      <c r="C56" s="45" t="s">
        <v>12</v>
      </c>
      <c r="D56" s="46">
        <v>250</v>
      </c>
      <c r="E56" s="46"/>
      <c r="F56" s="47">
        <f t="shared" si="2"/>
        <v>0</v>
      </c>
    </row>
    <row r="57" spans="1:6" ht="31" x14ac:dyDescent="0.35">
      <c r="A57" s="43">
        <v>3</v>
      </c>
      <c r="B57" s="44" t="s">
        <v>63</v>
      </c>
      <c r="C57" s="45" t="s">
        <v>12</v>
      </c>
      <c r="D57" s="46">
        <v>275</v>
      </c>
      <c r="E57" s="46"/>
      <c r="F57" s="47">
        <f t="shared" si="2"/>
        <v>0</v>
      </c>
    </row>
    <row r="58" spans="1:6" ht="31" x14ac:dyDescent="0.35">
      <c r="A58" s="43">
        <v>4</v>
      </c>
      <c r="B58" s="44" t="s">
        <v>64</v>
      </c>
      <c r="C58" s="45" t="s">
        <v>12</v>
      </c>
      <c r="D58" s="46">
        <v>132.4</v>
      </c>
      <c r="E58" s="46"/>
      <c r="F58" s="47">
        <f t="shared" si="2"/>
        <v>0</v>
      </c>
    </row>
    <row r="59" spans="1:6" ht="31" x14ac:dyDescent="0.35">
      <c r="A59" s="43">
        <v>5</v>
      </c>
      <c r="B59" s="44" t="s">
        <v>65</v>
      </c>
      <c r="C59" s="45" t="s">
        <v>12</v>
      </c>
      <c r="D59" s="46">
        <f>(8*4*2+7*4)*0.6</f>
        <v>55.199999999999996</v>
      </c>
      <c r="E59" s="46"/>
      <c r="F59" s="47">
        <f t="shared" si="2"/>
        <v>0</v>
      </c>
    </row>
    <row r="60" spans="1:6" ht="31" x14ac:dyDescent="0.35">
      <c r="A60" s="43">
        <v>6</v>
      </c>
      <c r="B60" s="44" t="s">
        <v>66</v>
      </c>
      <c r="C60" s="45" t="s">
        <v>12</v>
      </c>
      <c r="D60" s="46">
        <v>107.2</v>
      </c>
      <c r="E60" s="46"/>
      <c r="F60" s="47">
        <f t="shared" si="2"/>
        <v>0</v>
      </c>
    </row>
    <row r="61" spans="1:6" ht="31.5" thickBot="1" x14ac:dyDescent="0.4">
      <c r="A61" s="19">
        <v>7</v>
      </c>
      <c r="B61" s="54" t="s">
        <v>67</v>
      </c>
      <c r="C61" s="21" t="s">
        <v>12</v>
      </c>
      <c r="D61" s="22">
        <v>7</v>
      </c>
      <c r="E61" s="22"/>
      <c r="F61" s="23">
        <f t="shared" si="2"/>
        <v>0</v>
      </c>
    </row>
    <row r="62" spans="1:6" ht="16" thickBot="1" x14ac:dyDescent="0.4">
      <c r="A62" s="87" t="s">
        <v>68</v>
      </c>
      <c r="B62" s="88"/>
      <c r="C62" s="88"/>
      <c r="D62" s="88"/>
      <c r="E62" s="88"/>
      <c r="F62" s="24">
        <f>SUM(F55:F61)</f>
        <v>0</v>
      </c>
    </row>
    <row r="63" spans="1:6" ht="16" thickBot="1" x14ac:dyDescent="0.4">
      <c r="A63" s="48"/>
      <c r="B63" s="48"/>
      <c r="C63" s="48"/>
      <c r="D63" s="3"/>
      <c r="E63" s="3"/>
      <c r="F63" s="3"/>
    </row>
    <row r="64" spans="1:6" ht="16" thickBot="1" x14ac:dyDescent="0.4">
      <c r="A64" s="89" t="s">
        <v>69</v>
      </c>
      <c r="B64" s="90"/>
      <c r="C64" s="90"/>
      <c r="D64" s="90"/>
      <c r="E64" s="106"/>
      <c r="F64" s="25">
        <f>F62+F52+F45+F39+F30+F23</f>
        <v>0</v>
      </c>
    </row>
    <row r="65" spans="1:6" ht="16" thickBot="1" x14ac:dyDescent="0.4">
      <c r="A65" s="89" t="s">
        <v>70</v>
      </c>
      <c r="B65" s="90"/>
      <c r="C65" s="90"/>
      <c r="D65" s="90"/>
      <c r="E65" s="106"/>
      <c r="F65" s="25">
        <f>F64*2</f>
        <v>0</v>
      </c>
    </row>
    <row r="66" spans="1:6" ht="16" thickBot="1" x14ac:dyDescent="0.4">
      <c r="A66" s="48"/>
      <c r="B66" s="48"/>
      <c r="C66" s="48"/>
      <c r="D66" s="3"/>
      <c r="E66" s="3"/>
      <c r="F66" s="3"/>
    </row>
    <row r="67" spans="1:6" ht="16" thickBot="1" x14ac:dyDescent="0.4">
      <c r="A67" s="9">
        <v>3</v>
      </c>
      <c r="B67" s="95" t="s">
        <v>71</v>
      </c>
      <c r="C67" s="96"/>
      <c r="D67" s="96"/>
      <c r="E67" s="97"/>
      <c r="F67" s="13"/>
    </row>
    <row r="68" spans="1:6" ht="16" thickBot="1" x14ac:dyDescent="0.4">
      <c r="A68" s="30"/>
      <c r="B68" s="31"/>
      <c r="C68" s="31"/>
      <c r="D68" s="3"/>
      <c r="E68" s="3"/>
      <c r="F68" s="32"/>
    </row>
    <row r="69" spans="1:6" ht="15.5" x14ac:dyDescent="0.35">
      <c r="A69" s="33" t="s">
        <v>72</v>
      </c>
      <c r="B69" s="98" t="s">
        <v>17</v>
      </c>
      <c r="C69" s="99"/>
      <c r="D69" s="99"/>
      <c r="E69" s="100"/>
      <c r="F69" s="37"/>
    </row>
    <row r="70" spans="1:6" ht="16" thickBot="1" x14ac:dyDescent="0.4">
      <c r="A70" s="38" t="s">
        <v>73</v>
      </c>
      <c r="B70" s="101" t="s">
        <v>74</v>
      </c>
      <c r="C70" s="102"/>
      <c r="D70" s="102"/>
      <c r="E70" s="103"/>
      <c r="F70" s="42"/>
    </row>
    <row r="71" spans="1:6" ht="15.5" x14ac:dyDescent="0.35">
      <c r="A71" s="14">
        <v>1</v>
      </c>
      <c r="B71" s="15" t="s">
        <v>20</v>
      </c>
      <c r="C71" s="16" t="s">
        <v>21</v>
      </c>
      <c r="D71" s="17">
        <v>32.5</v>
      </c>
      <c r="E71" s="17"/>
      <c r="F71" s="18">
        <f t="shared" ref="F71:F76" si="3">D71*E71</f>
        <v>0</v>
      </c>
    </row>
    <row r="72" spans="1:6" ht="31" x14ac:dyDescent="0.35">
      <c r="A72" s="43">
        <v>2</v>
      </c>
      <c r="B72" s="44" t="s">
        <v>22</v>
      </c>
      <c r="C72" s="45" t="s">
        <v>21</v>
      </c>
      <c r="D72" s="46">
        <v>2.0299999999999998</v>
      </c>
      <c r="E72" s="46"/>
      <c r="F72" s="47">
        <f t="shared" si="3"/>
        <v>0</v>
      </c>
    </row>
    <row r="73" spans="1:6" ht="15.5" x14ac:dyDescent="0.35">
      <c r="A73" s="43">
        <v>3</v>
      </c>
      <c r="B73" s="44" t="s">
        <v>23</v>
      </c>
      <c r="C73" s="45" t="s">
        <v>21</v>
      </c>
      <c r="D73" s="46">
        <v>27.12</v>
      </c>
      <c r="E73" s="46"/>
      <c r="F73" s="47">
        <f t="shared" si="3"/>
        <v>0</v>
      </c>
    </row>
    <row r="74" spans="1:6" ht="31" x14ac:dyDescent="0.35">
      <c r="A74" s="43">
        <v>4</v>
      </c>
      <c r="B74" s="44" t="s">
        <v>24</v>
      </c>
      <c r="C74" s="45" t="s">
        <v>21</v>
      </c>
      <c r="D74" s="46">
        <v>0.85</v>
      </c>
      <c r="E74" s="46"/>
      <c r="F74" s="47">
        <f t="shared" si="3"/>
        <v>0</v>
      </c>
    </row>
    <row r="75" spans="1:6" ht="46.5" x14ac:dyDescent="0.35">
      <c r="A75" s="43">
        <v>5</v>
      </c>
      <c r="B75" s="44" t="s">
        <v>25</v>
      </c>
      <c r="C75" s="45" t="s">
        <v>21</v>
      </c>
      <c r="D75" s="46">
        <v>2.2799999999999998</v>
      </c>
      <c r="E75" s="46"/>
      <c r="F75" s="47">
        <f t="shared" si="3"/>
        <v>0</v>
      </c>
    </row>
    <row r="76" spans="1:6" ht="47" thickBot="1" x14ac:dyDescent="0.4">
      <c r="A76" s="43">
        <v>6</v>
      </c>
      <c r="B76" s="44" t="s">
        <v>26</v>
      </c>
      <c r="C76" s="45" t="s">
        <v>21</v>
      </c>
      <c r="D76" s="46">
        <v>47.37</v>
      </c>
      <c r="E76" s="46"/>
      <c r="F76" s="47">
        <f t="shared" si="3"/>
        <v>0</v>
      </c>
    </row>
    <row r="77" spans="1:6" ht="16" thickBot="1" x14ac:dyDescent="0.4">
      <c r="A77" s="87" t="s">
        <v>75</v>
      </c>
      <c r="B77" s="88"/>
      <c r="C77" s="88"/>
      <c r="D77" s="88"/>
      <c r="E77" s="88"/>
      <c r="F77" s="24">
        <f>SUM(F71:F76)</f>
        <v>0</v>
      </c>
    </row>
    <row r="78" spans="1:6" ht="16" thickBot="1" x14ac:dyDescent="0.4">
      <c r="A78" s="48"/>
      <c r="B78" s="48"/>
      <c r="C78" s="48"/>
      <c r="D78" s="3"/>
      <c r="E78" s="3"/>
      <c r="F78" s="3"/>
    </row>
    <row r="79" spans="1:6" ht="16" thickBot="1" x14ac:dyDescent="0.4">
      <c r="A79" s="4" t="s">
        <v>76</v>
      </c>
      <c r="B79" s="10" t="s">
        <v>77</v>
      </c>
      <c r="C79" s="51"/>
      <c r="D79" s="52"/>
      <c r="E79" s="52"/>
      <c r="F79" s="53"/>
    </row>
    <row r="80" spans="1:6" ht="15.5" x14ac:dyDescent="0.35">
      <c r="A80" s="14">
        <v>1</v>
      </c>
      <c r="B80" s="49" t="s">
        <v>30</v>
      </c>
      <c r="C80" s="16" t="s">
        <v>21</v>
      </c>
      <c r="D80" s="17">
        <v>35.6</v>
      </c>
      <c r="E80" s="17"/>
      <c r="F80" s="18">
        <f>D80*E80</f>
        <v>0</v>
      </c>
    </row>
    <row r="81" spans="1:6" ht="31" x14ac:dyDescent="0.35">
      <c r="A81" s="43">
        <v>2</v>
      </c>
      <c r="B81" s="44" t="s">
        <v>31</v>
      </c>
      <c r="C81" s="45" t="s">
        <v>21</v>
      </c>
      <c r="D81" s="46">
        <v>1.1000000000000001</v>
      </c>
      <c r="E81" s="50"/>
      <c r="F81" s="47">
        <f>D81*E81</f>
        <v>0</v>
      </c>
    </row>
    <row r="82" spans="1:6" ht="31" x14ac:dyDescent="0.35">
      <c r="A82" s="43">
        <v>3</v>
      </c>
      <c r="B82" s="44" t="s">
        <v>32</v>
      </c>
      <c r="C82" s="45" t="s">
        <v>21</v>
      </c>
      <c r="D82" s="46">
        <v>1.22</v>
      </c>
      <c r="E82" s="50"/>
      <c r="F82" s="47">
        <f>D82*E82</f>
        <v>0</v>
      </c>
    </row>
    <row r="83" spans="1:6" ht="31.5" thickBot="1" x14ac:dyDescent="0.4">
      <c r="A83" s="43">
        <v>4</v>
      </c>
      <c r="B83" s="44" t="s">
        <v>33</v>
      </c>
      <c r="C83" s="45" t="s">
        <v>21</v>
      </c>
      <c r="D83" s="46">
        <v>1.63</v>
      </c>
      <c r="E83" s="50"/>
      <c r="F83" s="47">
        <f>D83*E83</f>
        <v>0</v>
      </c>
    </row>
    <row r="84" spans="1:6" ht="16" thickBot="1" x14ac:dyDescent="0.4">
      <c r="A84" s="87" t="s">
        <v>78</v>
      </c>
      <c r="B84" s="88"/>
      <c r="C84" s="88"/>
      <c r="D84" s="88"/>
      <c r="E84" s="88"/>
      <c r="F84" s="24">
        <f>SUM(F80:F83)</f>
        <v>0</v>
      </c>
    </row>
    <row r="85" spans="1:6" ht="16" thickBot="1" x14ac:dyDescent="0.4">
      <c r="A85" s="48"/>
      <c r="B85" s="48"/>
      <c r="C85" s="48"/>
      <c r="D85" s="3"/>
      <c r="E85" s="3"/>
      <c r="F85" s="3"/>
    </row>
    <row r="86" spans="1:6" ht="31.5" thickBot="1" x14ac:dyDescent="0.4">
      <c r="A86" s="4" t="s">
        <v>79</v>
      </c>
      <c r="B86" s="10" t="s">
        <v>80</v>
      </c>
      <c r="C86" s="51"/>
      <c r="D86" s="52"/>
      <c r="E86" s="52"/>
      <c r="F86" s="53"/>
    </row>
    <row r="87" spans="1:6" ht="46.5" x14ac:dyDescent="0.35">
      <c r="A87" s="14">
        <v>1</v>
      </c>
      <c r="B87" s="15" t="s">
        <v>81</v>
      </c>
      <c r="C87" s="16" t="s">
        <v>21</v>
      </c>
      <c r="D87" s="17">
        <v>0.8</v>
      </c>
      <c r="E87" s="17"/>
      <c r="F87" s="18">
        <f t="shared" ref="F87:F93" si="4">D87*E87</f>
        <v>0</v>
      </c>
    </row>
    <row r="88" spans="1:6" ht="31" x14ac:dyDescent="0.35">
      <c r="A88" s="43">
        <v>2</v>
      </c>
      <c r="B88" s="44" t="s">
        <v>82</v>
      </c>
      <c r="C88" s="45" t="s">
        <v>21</v>
      </c>
      <c r="D88" s="46">
        <v>1</v>
      </c>
      <c r="E88" s="46"/>
      <c r="F88" s="47">
        <f t="shared" si="4"/>
        <v>0</v>
      </c>
    </row>
    <row r="89" spans="1:6" ht="31" x14ac:dyDescent="0.35">
      <c r="A89" s="43">
        <v>3</v>
      </c>
      <c r="B89" s="44" t="s">
        <v>83</v>
      </c>
      <c r="C89" s="45" t="s">
        <v>12</v>
      </c>
      <c r="D89" s="46">
        <v>152.5</v>
      </c>
      <c r="E89" s="46"/>
      <c r="F89" s="47">
        <f t="shared" si="4"/>
        <v>0</v>
      </c>
    </row>
    <row r="90" spans="1:6" ht="15.5" x14ac:dyDescent="0.35">
      <c r="A90" s="43">
        <v>4</v>
      </c>
      <c r="B90" s="44" t="s">
        <v>84</v>
      </c>
      <c r="C90" s="45" t="s">
        <v>42</v>
      </c>
      <c r="D90" s="46">
        <v>13</v>
      </c>
      <c r="E90" s="46"/>
      <c r="F90" s="47">
        <f t="shared" si="4"/>
        <v>0</v>
      </c>
    </row>
    <row r="91" spans="1:6" ht="31" x14ac:dyDescent="0.35">
      <c r="A91" s="43">
        <v>5</v>
      </c>
      <c r="B91" s="44" t="s">
        <v>85</v>
      </c>
      <c r="C91" s="45" t="s">
        <v>42</v>
      </c>
      <c r="D91" s="46">
        <v>48.48</v>
      </c>
      <c r="E91" s="46"/>
      <c r="F91" s="47">
        <f t="shared" si="4"/>
        <v>0</v>
      </c>
    </row>
    <row r="92" spans="1:6" ht="62" x14ac:dyDescent="0.35">
      <c r="A92" s="43">
        <v>6</v>
      </c>
      <c r="B92" s="44" t="s">
        <v>86</v>
      </c>
      <c r="C92" s="45" t="s">
        <v>12</v>
      </c>
      <c r="D92" s="46">
        <v>129.94</v>
      </c>
      <c r="E92" s="46"/>
      <c r="F92" s="47">
        <f t="shared" si="4"/>
        <v>0</v>
      </c>
    </row>
    <row r="93" spans="1:6" ht="31.5" thickBot="1" x14ac:dyDescent="0.4">
      <c r="A93" s="19">
        <v>7</v>
      </c>
      <c r="B93" s="54" t="s">
        <v>87</v>
      </c>
      <c r="C93" s="21" t="s">
        <v>88</v>
      </c>
      <c r="D93" s="22">
        <v>1</v>
      </c>
      <c r="E93" s="22"/>
      <c r="F93" s="23">
        <f t="shared" si="4"/>
        <v>0</v>
      </c>
    </row>
    <row r="94" spans="1:6" ht="16" thickBot="1" x14ac:dyDescent="0.4">
      <c r="A94" s="87" t="s">
        <v>89</v>
      </c>
      <c r="B94" s="88"/>
      <c r="C94" s="88"/>
      <c r="D94" s="88"/>
      <c r="E94" s="88"/>
      <c r="F94" s="24">
        <f>SUM(F87:F93)</f>
        <v>0</v>
      </c>
    </row>
    <row r="95" spans="1:6" ht="16" thickBot="1" x14ac:dyDescent="0.4">
      <c r="A95" s="26"/>
      <c r="B95" s="26"/>
      <c r="C95" s="26"/>
      <c r="D95" s="29"/>
      <c r="E95" s="29"/>
      <c r="F95" s="29"/>
    </row>
    <row r="96" spans="1:6" ht="15.5" x14ac:dyDescent="0.35">
      <c r="A96" s="33" t="s">
        <v>90</v>
      </c>
      <c r="B96" s="34" t="s">
        <v>91</v>
      </c>
      <c r="C96" s="35"/>
      <c r="D96" s="36"/>
      <c r="E96" s="36"/>
      <c r="F96" s="37"/>
    </row>
    <row r="97" spans="1:6" ht="16" thickBot="1" x14ac:dyDescent="0.4">
      <c r="A97" s="38" t="s">
        <v>92</v>
      </c>
      <c r="B97" s="39" t="s">
        <v>93</v>
      </c>
      <c r="C97" s="40"/>
      <c r="D97" s="41"/>
      <c r="E97" s="41"/>
      <c r="F97" s="42"/>
    </row>
    <row r="98" spans="1:6" ht="62" x14ac:dyDescent="0.35">
      <c r="A98" s="14">
        <v>1</v>
      </c>
      <c r="B98" s="15" t="s">
        <v>48</v>
      </c>
      <c r="C98" s="16" t="s">
        <v>49</v>
      </c>
      <c r="D98" s="17">
        <v>1</v>
      </c>
      <c r="E98" s="17"/>
      <c r="F98" s="18">
        <f t="shared" ref="F98:F99" si="5">D98*E98</f>
        <v>0</v>
      </c>
    </row>
    <row r="99" spans="1:6" ht="62.5" thickBot="1" x14ac:dyDescent="0.4">
      <c r="A99" s="43">
        <v>2</v>
      </c>
      <c r="B99" s="44" t="s">
        <v>50</v>
      </c>
      <c r="C99" s="45" t="s">
        <v>49</v>
      </c>
      <c r="D99" s="46">
        <v>3</v>
      </c>
      <c r="E99" s="46"/>
      <c r="F99" s="47">
        <f t="shared" si="5"/>
        <v>0</v>
      </c>
    </row>
    <row r="100" spans="1:6" ht="16" thickBot="1" x14ac:dyDescent="0.4">
      <c r="A100" s="87" t="s">
        <v>94</v>
      </c>
      <c r="B100" s="88"/>
      <c r="C100" s="88"/>
      <c r="D100" s="88"/>
      <c r="E100" s="88"/>
      <c r="F100" s="24">
        <f>SUM(F98:F99)</f>
        <v>0</v>
      </c>
    </row>
    <row r="101" spans="1:6" ht="16" thickBot="1" x14ac:dyDescent="0.4">
      <c r="A101" s="48"/>
      <c r="B101" s="48"/>
      <c r="C101" s="48"/>
      <c r="D101" s="3"/>
      <c r="E101" s="3"/>
      <c r="F101" s="3"/>
    </row>
    <row r="102" spans="1:6" ht="16" thickBot="1" x14ac:dyDescent="0.4">
      <c r="A102" s="4" t="s">
        <v>95</v>
      </c>
      <c r="B102" s="10" t="s">
        <v>53</v>
      </c>
      <c r="C102" s="51"/>
      <c r="D102" s="52"/>
      <c r="E102" s="52"/>
      <c r="F102" s="53"/>
    </row>
    <row r="103" spans="1:6" ht="15.5" x14ac:dyDescent="0.35">
      <c r="A103" s="14">
        <v>1</v>
      </c>
      <c r="B103" s="15" t="s">
        <v>96</v>
      </c>
      <c r="C103" s="16" t="s">
        <v>12</v>
      </c>
      <c r="D103" s="17">
        <v>6.5</v>
      </c>
      <c r="E103" s="17"/>
      <c r="F103" s="18">
        <f t="shared" ref="F103:F106" si="6">D103*E103</f>
        <v>0</v>
      </c>
    </row>
    <row r="104" spans="1:6" ht="15.5" x14ac:dyDescent="0.35">
      <c r="A104" s="43">
        <v>2</v>
      </c>
      <c r="B104" s="44" t="s">
        <v>54</v>
      </c>
      <c r="C104" s="45" t="s">
        <v>12</v>
      </c>
      <c r="D104" s="46">
        <v>92.3</v>
      </c>
      <c r="E104" s="46"/>
      <c r="F104" s="47">
        <f t="shared" si="6"/>
        <v>0</v>
      </c>
    </row>
    <row r="105" spans="1:6" ht="15.5" x14ac:dyDescent="0.35">
      <c r="A105" s="43">
        <v>3</v>
      </c>
      <c r="B105" s="44" t="s">
        <v>55</v>
      </c>
      <c r="C105" s="45" t="s">
        <v>12</v>
      </c>
      <c r="D105" s="46">
        <v>298.8</v>
      </c>
      <c r="E105" s="46"/>
      <c r="F105" s="47">
        <f t="shared" si="6"/>
        <v>0</v>
      </c>
    </row>
    <row r="106" spans="1:6" ht="31.5" thickBot="1" x14ac:dyDescent="0.4">
      <c r="A106" s="19">
        <v>4</v>
      </c>
      <c r="B106" s="54" t="s">
        <v>97</v>
      </c>
      <c r="C106" s="21" t="s">
        <v>12</v>
      </c>
      <c r="D106" s="22">
        <f>57.9+77.2</f>
        <v>135.1</v>
      </c>
      <c r="E106" s="22"/>
      <c r="F106" s="23">
        <f t="shared" si="6"/>
        <v>0</v>
      </c>
    </row>
    <row r="107" spans="1:6" ht="16" thickBot="1" x14ac:dyDescent="0.4">
      <c r="A107" s="87" t="s">
        <v>98</v>
      </c>
      <c r="B107" s="88"/>
      <c r="C107" s="88"/>
      <c r="D107" s="88"/>
      <c r="E107" s="88"/>
      <c r="F107" s="24">
        <f>SUM(F103:F106)</f>
        <v>0</v>
      </c>
    </row>
    <row r="108" spans="1:6" ht="16" thickBot="1" x14ac:dyDescent="0.4">
      <c r="A108" s="48"/>
      <c r="B108" s="48"/>
      <c r="C108" s="48"/>
      <c r="D108" s="3"/>
      <c r="E108" s="3"/>
      <c r="F108" s="3"/>
    </row>
    <row r="109" spans="1:6" ht="16" thickBot="1" x14ac:dyDescent="0.4">
      <c r="A109" s="4" t="s">
        <v>99</v>
      </c>
      <c r="B109" s="10" t="s">
        <v>60</v>
      </c>
      <c r="C109" s="51"/>
      <c r="D109" s="52"/>
      <c r="E109" s="52"/>
      <c r="F109" s="53"/>
    </row>
    <row r="110" spans="1:6" ht="15.5" x14ac:dyDescent="0.35">
      <c r="A110" s="14">
        <v>1</v>
      </c>
      <c r="B110" s="15" t="s">
        <v>61</v>
      </c>
      <c r="C110" s="16" t="s">
        <v>12</v>
      </c>
      <c r="D110" s="17">
        <v>298.8</v>
      </c>
      <c r="E110" s="17"/>
      <c r="F110" s="18">
        <f t="shared" ref="F110:F115" si="7">D110*E110</f>
        <v>0</v>
      </c>
    </row>
    <row r="111" spans="1:6" ht="15.5" x14ac:dyDescent="0.35">
      <c r="A111" s="43">
        <v>2</v>
      </c>
      <c r="B111" s="44" t="s">
        <v>62</v>
      </c>
      <c r="C111" s="45" t="s">
        <v>12</v>
      </c>
      <c r="D111" s="46">
        <v>91.3</v>
      </c>
      <c r="E111" s="46"/>
      <c r="F111" s="47">
        <f t="shared" si="7"/>
        <v>0</v>
      </c>
    </row>
    <row r="112" spans="1:6" ht="31" x14ac:dyDescent="0.35">
      <c r="A112" s="43">
        <v>3</v>
      </c>
      <c r="B112" s="44" t="s">
        <v>100</v>
      </c>
      <c r="C112" s="45" t="s">
        <v>12</v>
      </c>
      <c r="D112" s="46">
        <v>298.8</v>
      </c>
      <c r="E112" s="46"/>
      <c r="F112" s="47">
        <f t="shared" si="7"/>
        <v>0</v>
      </c>
    </row>
    <row r="113" spans="1:6" ht="31" x14ac:dyDescent="0.35">
      <c r="A113" s="43">
        <v>4</v>
      </c>
      <c r="B113" s="44" t="s">
        <v>101</v>
      </c>
      <c r="C113" s="45" t="s">
        <v>12</v>
      </c>
      <c r="D113" s="46">
        <v>77.2</v>
      </c>
      <c r="E113" s="46"/>
      <c r="F113" s="47">
        <f t="shared" si="7"/>
        <v>0</v>
      </c>
    </row>
    <row r="114" spans="1:6" ht="31" x14ac:dyDescent="0.35">
      <c r="A114" s="43">
        <v>5</v>
      </c>
      <c r="B114" s="44" t="s">
        <v>102</v>
      </c>
      <c r="C114" s="45" t="s">
        <v>12</v>
      </c>
      <c r="D114" s="46">
        <f>(8+8+7+7)*0.6</f>
        <v>18</v>
      </c>
      <c r="E114" s="46"/>
      <c r="F114" s="47">
        <f t="shared" si="7"/>
        <v>0</v>
      </c>
    </row>
    <row r="115" spans="1:6" ht="31.5" thickBot="1" x14ac:dyDescent="0.4">
      <c r="A115" s="19">
        <v>6</v>
      </c>
      <c r="B115" s="55" t="s">
        <v>103</v>
      </c>
      <c r="C115" s="21" t="s">
        <v>12</v>
      </c>
      <c r="D115" s="22">
        <v>29</v>
      </c>
      <c r="E115" s="22"/>
      <c r="F115" s="23">
        <f t="shared" si="7"/>
        <v>0</v>
      </c>
    </row>
    <row r="116" spans="1:6" ht="16" thickBot="1" x14ac:dyDescent="0.4">
      <c r="A116" s="87" t="s">
        <v>104</v>
      </c>
      <c r="B116" s="88"/>
      <c r="C116" s="88"/>
      <c r="D116" s="88"/>
      <c r="E116" s="88"/>
      <c r="F116" s="24">
        <f>SUM(F110:F115)</f>
        <v>0</v>
      </c>
    </row>
    <row r="117" spans="1:6" ht="16" thickBot="1" x14ac:dyDescent="0.4">
      <c r="A117" s="48"/>
      <c r="B117" s="48"/>
      <c r="C117" s="48"/>
      <c r="D117" s="3"/>
      <c r="E117" s="3"/>
      <c r="F117" s="3"/>
    </row>
    <row r="118" spans="1:6" ht="16" thickBot="1" x14ac:dyDescent="0.4">
      <c r="A118" s="89" t="s">
        <v>105</v>
      </c>
      <c r="B118" s="90"/>
      <c r="C118" s="90"/>
      <c r="D118" s="90"/>
      <c r="E118" s="90"/>
      <c r="F118" s="25">
        <f>F116+F107+F100+F94+F84+F77</f>
        <v>0</v>
      </c>
    </row>
    <row r="119" spans="1:6" ht="16" thickBot="1" x14ac:dyDescent="0.4">
      <c r="A119" s="48"/>
      <c r="B119" s="48"/>
      <c r="C119" s="48"/>
      <c r="D119" s="3"/>
      <c r="E119" s="3"/>
      <c r="F119" s="3"/>
    </row>
    <row r="120" spans="1:6" ht="16" thickBot="1" x14ac:dyDescent="0.4">
      <c r="A120" s="9">
        <v>4</v>
      </c>
      <c r="B120" s="10" t="s">
        <v>106</v>
      </c>
      <c r="C120" s="11"/>
      <c r="D120" s="12"/>
      <c r="E120" s="12"/>
      <c r="F120" s="13"/>
    </row>
    <row r="121" spans="1:6" ht="16" thickBot="1" x14ac:dyDescent="0.4">
      <c r="A121" s="30"/>
      <c r="B121" s="56"/>
      <c r="C121" s="57"/>
      <c r="D121" s="32"/>
      <c r="E121" s="32"/>
      <c r="F121" s="32"/>
    </row>
    <row r="122" spans="1:6" ht="15.5" x14ac:dyDescent="0.35">
      <c r="A122" s="33" t="s">
        <v>107</v>
      </c>
      <c r="B122" s="34" t="s">
        <v>108</v>
      </c>
      <c r="C122" s="35"/>
      <c r="D122" s="36"/>
      <c r="E122" s="36"/>
      <c r="F122" s="37"/>
    </row>
    <row r="123" spans="1:6" ht="16" thickBot="1" x14ac:dyDescent="0.4">
      <c r="A123" s="38" t="s">
        <v>109</v>
      </c>
      <c r="B123" s="39" t="s">
        <v>74</v>
      </c>
      <c r="C123" s="40"/>
      <c r="D123" s="41"/>
      <c r="E123" s="41"/>
      <c r="F123" s="42"/>
    </row>
    <row r="124" spans="1:6" ht="15.5" x14ac:dyDescent="0.35">
      <c r="A124" s="14">
        <v>1</v>
      </c>
      <c r="B124" s="15" t="s">
        <v>110</v>
      </c>
      <c r="C124" s="16" t="s">
        <v>21</v>
      </c>
      <c r="D124" s="17">
        <f>2.4*3*4</f>
        <v>28.799999999999997</v>
      </c>
      <c r="E124" s="17"/>
      <c r="F124" s="18">
        <f t="shared" ref="F124:F130" si="8">D124*E124</f>
        <v>0</v>
      </c>
    </row>
    <row r="125" spans="1:6" ht="31" x14ac:dyDescent="0.35">
      <c r="A125" s="43">
        <v>2</v>
      </c>
      <c r="B125" s="44" t="s">
        <v>111</v>
      </c>
      <c r="C125" s="45" t="s">
        <v>21</v>
      </c>
      <c r="D125" s="46">
        <f>(8+5)*0.4*2*1</f>
        <v>10.4</v>
      </c>
      <c r="E125" s="46"/>
      <c r="F125" s="47">
        <f t="shared" si="8"/>
        <v>0</v>
      </c>
    </row>
    <row r="126" spans="1:6" ht="46.5" x14ac:dyDescent="0.35">
      <c r="A126" s="43">
        <v>3</v>
      </c>
      <c r="B126" s="44" t="s">
        <v>112</v>
      </c>
      <c r="C126" s="45" t="s">
        <v>21</v>
      </c>
      <c r="D126" s="46">
        <v>0</v>
      </c>
      <c r="E126" s="50"/>
      <c r="F126" s="47">
        <f t="shared" si="8"/>
        <v>0</v>
      </c>
    </row>
    <row r="127" spans="1:6" ht="31" x14ac:dyDescent="0.35">
      <c r="A127" s="43">
        <v>4</v>
      </c>
      <c r="B127" s="44" t="s">
        <v>113</v>
      </c>
      <c r="C127" s="45" t="s">
        <v>21</v>
      </c>
      <c r="D127" s="46">
        <v>0.72</v>
      </c>
      <c r="E127" s="50"/>
      <c r="F127" s="47">
        <f t="shared" si="8"/>
        <v>0</v>
      </c>
    </row>
    <row r="128" spans="1:6" ht="46.5" x14ac:dyDescent="0.35">
      <c r="A128" s="43">
        <v>5</v>
      </c>
      <c r="B128" s="44" t="s">
        <v>114</v>
      </c>
      <c r="C128" s="45" t="s">
        <v>21</v>
      </c>
      <c r="D128" s="46">
        <v>1.76</v>
      </c>
      <c r="E128" s="50"/>
      <c r="F128" s="47">
        <f t="shared" si="8"/>
        <v>0</v>
      </c>
    </row>
    <row r="129" spans="1:6" ht="31" x14ac:dyDescent="0.35">
      <c r="A129" s="43">
        <v>6</v>
      </c>
      <c r="B129" s="44" t="s">
        <v>115</v>
      </c>
      <c r="C129" s="45" t="s">
        <v>21</v>
      </c>
      <c r="D129" s="46">
        <v>0</v>
      </c>
      <c r="E129" s="46"/>
      <c r="F129" s="47">
        <f t="shared" si="8"/>
        <v>0</v>
      </c>
    </row>
    <row r="130" spans="1:6" ht="47" thickBot="1" x14ac:dyDescent="0.4">
      <c r="A130" s="19">
        <v>7</v>
      </c>
      <c r="B130" s="54" t="s">
        <v>116</v>
      </c>
      <c r="C130" s="21" t="s">
        <v>21</v>
      </c>
      <c r="D130" s="22">
        <v>1.68</v>
      </c>
      <c r="E130" s="50"/>
      <c r="F130" s="23">
        <f t="shared" si="8"/>
        <v>0</v>
      </c>
    </row>
    <row r="131" spans="1:6" ht="16" thickBot="1" x14ac:dyDescent="0.4">
      <c r="A131" s="87" t="s">
        <v>117</v>
      </c>
      <c r="B131" s="88"/>
      <c r="C131" s="88"/>
      <c r="D131" s="88"/>
      <c r="E131" s="88"/>
      <c r="F131" s="24">
        <f>SUM(F124:F130)</f>
        <v>0</v>
      </c>
    </row>
    <row r="132" spans="1:6" ht="16" thickBot="1" x14ac:dyDescent="0.4">
      <c r="A132" s="48"/>
      <c r="B132" s="48"/>
      <c r="C132" s="48"/>
      <c r="D132" s="3"/>
      <c r="E132" s="3"/>
      <c r="F132" s="3"/>
    </row>
    <row r="133" spans="1:6" ht="16" thickBot="1" x14ac:dyDescent="0.4">
      <c r="A133" s="4" t="s">
        <v>118</v>
      </c>
      <c r="B133" s="10" t="s">
        <v>77</v>
      </c>
      <c r="C133" s="51"/>
      <c r="D133" s="52"/>
      <c r="E133" s="52"/>
      <c r="F133" s="53"/>
    </row>
    <row r="134" spans="1:6" ht="15.5" x14ac:dyDescent="0.35">
      <c r="A134" s="14">
        <v>1</v>
      </c>
      <c r="B134" s="15" t="s">
        <v>30</v>
      </c>
      <c r="C134" s="16" t="s">
        <v>21</v>
      </c>
      <c r="D134" s="17">
        <v>20.93</v>
      </c>
      <c r="E134" s="17"/>
      <c r="F134" s="18">
        <f t="shared" ref="F134:F139" si="9">D134*E134</f>
        <v>0</v>
      </c>
    </row>
    <row r="135" spans="1:6" ht="46.5" x14ac:dyDescent="0.35">
      <c r="A135" s="43">
        <v>2</v>
      </c>
      <c r="B135" s="44" t="s">
        <v>119</v>
      </c>
      <c r="C135" s="45" t="s">
        <v>21</v>
      </c>
      <c r="D135" s="46">
        <v>0.24</v>
      </c>
      <c r="E135" s="50"/>
      <c r="F135" s="47">
        <f t="shared" si="9"/>
        <v>0</v>
      </c>
    </row>
    <row r="136" spans="1:6" ht="31" x14ac:dyDescent="0.35">
      <c r="A136" s="43">
        <v>3</v>
      </c>
      <c r="B136" s="44" t="s">
        <v>120</v>
      </c>
      <c r="C136" s="45" t="s">
        <v>21</v>
      </c>
      <c r="D136" s="46">
        <v>0.49</v>
      </c>
      <c r="E136" s="50"/>
      <c r="F136" s="47">
        <f t="shared" si="9"/>
        <v>0</v>
      </c>
    </row>
    <row r="137" spans="1:6" ht="31" x14ac:dyDescent="0.35">
      <c r="A137" s="43">
        <v>4</v>
      </c>
      <c r="B137" s="44" t="s">
        <v>121</v>
      </c>
      <c r="C137" s="45" t="s">
        <v>21</v>
      </c>
      <c r="D137" s="46">
        <v>1.22</v>
      </c>
      <c r="E137" s="50"/>
      <c r="F137" s="47">
        <f t="shared" si="9"/>
        <v>0</v>
      </c>
    </row>
    <row r="138" spans="1:6" ht="15.5" x14ac:dyDescent="0.35">
      <c r="A138" s="43">
        <v>5</v>
      </c>
      <c r="B138" s="44" t="s">
        <v>122</v>
      </c>
      <c r="C138" s="45" t="s">
        <v>21</v>
      </c>
      <c r="D138" s="46">
        <v>1.02</v>
      </c>
      <c r="E138" s="50"/>
      <c r="F138" s="47">
        <f t="shared" si="9"/>
        <v>0</v>
      </c>
    </row>
    <row r="139" spans="1:6" ht="31.5" thickBot="1" x14ac:dyDescent="0.4">
      <c r="A139" s="19">
        <v>6</v>
      </c>
      <c r="B139" s="54" t="s">
        <v>123</v>
      </c>
      <c r="C139" s="21" t="s">
        <v>21</v>
      </c>
      <c r="D139" s="22">
        <v>0</v>
      </c>
      <c r="E139" s="50"/>
      <c r="F139" s="23">
        <f t="shared" si="9"/>
        <v>0</v>
      </c>
    </row>
    <row r="140" spans="1:6" ht="16" thickBot="1" x14ac:dyDescent="0.4">
      <c r="A140" s="87" t="s">
        <v>124</v>
      </c>
      <c r="B140" s="88"/>
      <c r="C140" s="88"/>
      <c r="D140" s="88"/>
      <c r="E140" s="88"/>
      <c r="F140" s="24">
        <f>SUM(F134:F139)</f>
        <v>0</v>
      </c>
    </row>
    <row r="141" spans="1:6" ht="16" thickBot="1" x14ac:dyDescent="0.4">
      <c r="A141" s="48"/>
      <c r="B141" s="48"/>
      <c r="C141" s="48"/>
      <c r="D141" s="3"/>
      <c r="E141" s="3"/>
      <c r="F141" s="3"/>
    </row>
    <row r="142" spans="1:6" ht="31.5" thickBot="1" x14ac:dyDescent="0.4">
      <c r="A142" s="4" t="s">
        <v>125</v>
      </c>
      <c r="B142" s="10" t="s">
        <v>80</v>
      </c>
      <c r="C142" s="51"/>
      <c r="D142" s="52"/>
      <c r="E142" s="52"/>
      <c r="F142" s="53"/>
    </row>
    <row r="143" spans="1:6" ht="46.5" x14ac:dyDescent="0.35">
      <c r="A143" s="14">
        <v>1</v>
      </c>
      <c r="B143" s="15" t="s">
        <v>126</v>
      </c>
      <c r="C143" s="16" t="s">
        <v>21</v>
      </c>
      <c r="D143" s="17">
        <v>0.5</v>
      </c>
      <c r="E143" s="17"/>
      <c r="F143" s="18">
        <f t="shared" ref="F143:F148" si="10">D143*E143</f>
        <v>0</v>
      </c>
    </row>
    <row r="144" spans="1:6" ht="31" x14ac:dyDescent="0.35">
      <c r="A144" s="43">
        <v>2</v>
      </c>
      <c r="B144" s="44" t="s">
        <v>127</v>
      </c>
      <c r="C144" s="45" t="s">
        <v>21</v>
      </c>
      <c r="D144" s="46">
        <v>0.26</v>
      </c>
      <c r="E144" s="46"/>
      <c r="F144" s="47">
        <f t="shared" si="10"/>
        <v>0</v>
      </c>
    </row>
    <row r="145" spans="1:6" ht="31" x14ac:dyDescent="0.35">
      <c r="A145" s="43">
        <v>3</v>
      </c>
      <c r="B145" s="44" t="s">
        <v>128</v>
      </c>
      <c r="C145" s="45" t="s">
        <v>12</v>
      </c>
      <c r="D145" s="46">
        <v>110</v>
      </c>
      <c r="E145" s="46"/>
      <c r="F145" s="47">
        <f t="shared" si="10"/>
        <v>0</v>
      </c>
    </row>
    <row r="146" spans="1:6" ht="15.5" x14ac:dyDescent="0.35">
      <c r="A146" s="43">
        <v>4</v>
      </c>
      <c r="B146" s="44" t="s">
        <v>129</v>
      </c>
      <c r="C146" s="45" t="s">
        <v>42</v>
      </c>
      <c r="D146" s="46">
        <v>9.5</v>
      </c>
      <c r="E146" s="46"/>
      <c r="F146" s="47">
        <f t="shared" si="10"/>
        <v>0</v>
      </c>
    </row>
    <row r="147" spans="1:6" ht="31" x14ac:dyDescent="0.35">
      <c r="A147" s="43">
        <v>5</v>
      </c>
      <c r="B147" s="44" t="s">
        <v>130</v>
      </c>
      <c r="C147" s="45" t="s">
        <v>42</v>
      </c>
      <c r="D147" s="46">
        <v>42.2</v>
      </c>
      <c r="E147" s="46"/>
      <c r="F147" s="47">
        <f t="shared" si="10"/>
        <v>0</v>
      </c>
    </row>
    <row r="148" spans="1:6" ht="31.5" thickBot="1" x14ac:dyDescent="0.4">
      <c r="A148" s="19">
        <v>6</v>
      </c>
      <c r="B148" s="54" t="s">
        <v>131</v>
      </c>
      <c r="C148" s="21" t="s">
        <v>42</v>
      </c>
      <c r="D148" s="22">
        <v>19.399999999999999</v>
      </c>
      <c r="E148" s="22"/>
      <c r="F148" s="23">
        <f t="shared" si="10"/>
        <v>0</v>
      </c>
    </row>
    <row r="149" spans="1:6" ht="16" thickBot="1" x14ac:dyDescent="0.4">
      <c r="A149" s="87" t="s">
        <v>132</v>
      </c>
      <c r="B149" s="88"/>
      <c r="C149" s="88"/>
      <c r="D149" s="88"/>
      <c r="E149" s="88"/>
      <c r="F149" s="24">
        <f>SUM(F143:F148)</f>
        <v>0</v>
      </c>
    </row>
    <row r="150" spans="1:6" ht="16" thickBot="1" x14ac:dyDescent="0.4">
      <c r="A150" s="48"/>
      <c r="B150" s="48"/>
      <c r="C150" s="48"/>
      <c r="D150" s="3"/>
      <c r="E150" s="3"/>
      <c r="F150" s="3"/>
    </row>
    <row r="151" spans="1:6" ht="15.5" x14ac:dyDescent="0.35">
      <c r="A151" s="33" t="s">
        <v>133</v>
      </c>
      <c r="B151" s="34" t="s">
        <v>91</v>
      </c>
      <c r="C151" s="35"/>
      <c r="D151" s="36"/>
      <c r="E151" s="36"/>
      <c r="F151" s="37"/>
    </row>
    <row r="152" spans="1:6" ht="16" thickBot="1" x14ac:dyDescent="0.4">
      <c r="A152" s="38" t="s">
        <v>134</v>
      </c>
      <c r="B152" s="39" t="s">
        <v>93</v>
      </c>
      <c r="C152" s="40"/>
      <c r="D152" s="41"/>
      <c r="E152" s="41"/>
      <c r="F152" s="42"/>
    </row>
    <row r="153" spans="1:6" ht="62" x14ac:dyDescent="0.35">
      <c r="A153" s="14">
        <v>1</v>
      </c>
      <c r="B153" s="15" t="s">
        <v>135</v>
      </c>
      <c r="C153" s="16" t="s">
        <v>49</v>
      </c>
      <c r="D153" s="17">
        <v>8</v>
      </c>
      <c r="E153" s="17"/>
      <c r="F153" s="18">
        <f>D153*E153</f>
        <v>0</v>
      </c>
    </row>
    <row r="154" spans="1:6" ht="47" thickBot="1" x14ac:dyDescent="0.4">
      <c r="A154" s="19">
        <v>2</v>
      </c>
      <c r="B154" s="54" t="s">
        <v>136</v>
      </c>
      <c r="C154" s="21" t="s">
        <v>12</v>
      </c>
      <c r="D154" s="22">
        <v>3.2</v>
      </c>
      <c r="E154" s="22"/>
      <c r="F154" s="23">
        <f>D154*E154</f>
        <v>0</v>
      </c>
    </row>
    <row r="155" spans="1:6" ht="16" thickBot="1" x14ac:dyDescent="0.4">
      <c r="A155" s="87" t="s">
        <v>94</v>
      </c>
      <c r="B155" s="88"/>
      <c r="C155" s="88"/>
      <c r="D155" s="88"/>
      <c r="E155" s="88"/>
      <c r="F155" s="24">
        <f>SUM(F153:F154)</f>
        <v>0</v>
      </c>
    </row>
    <row r="156" spans="1:6" ht="16" thickBot="1" x14ac:dyDescent="0.4">
      <c r="A156" s="48"/>
      <c r="B156" s="48"/>
      <c r="C156" s="48"/>
      <c r="D156" s="3"/>
      <c r="E156" s="3"/>
      <c r="F156" s="3"/>
    </row>
    <row r="157" spans="1:6" ht="16" thickBot="1" x14ac:dyDescent="0.4">
      <c r="A157" s="4" t="s">
        <v>137</v>
      </c>
      <c r="B157" s="10" t="s">
        <v>138</v>
      </c>
      <c r="C157" s="51"/>
      <c r="D157" s="52"/>
      <c r="E157" s="52"/>
      <c r="F157" s="53"/>
    </row>
    <row r="158" spans="1:6" ht="15.5" x14ac:dyDescent="0.35">
      <c r="A158" s="14">
        <v>1</v>
      </c>
      <c r="B158" s="15" t="s">
        <v>96</v>
      </c>
      <c r="C158" s="16" t="s">
        <v>12</v>
      </c>
      <c r="D158" s="17">
        <v>39.5</v>
      </c>
      <c r="E158" s="17"/>
      <c r="F158" s="18">
        <f>D158*E158</f>
        <v>0</v>
      </c>
    </row>
    <row r="159" spans="1:6" ht="15.5" x14ac:dyDescent="0.35">
      <c r="A159" s="43">
        <v>2</v>
      </c>
      <c r="B159" s="44" t="s">
        <v>139</v>
      </c>
      <c r="C159" s="45" t="s">
        <v>12</v>
      </c>
      <c r="D159" s="46">
        <v>41.84</v>
      </c>
      <c r="E159" s="46"/>
      <c r="F159" s="47">
        <f>D159*E159</f>
        <v>0</v>
      </c>
    </row>
    <row r="160" spans="1:6" ht="31" x14ac:dyDescent="0.35">
      <c r="A160" s="43">
        <v>3</v>
      </c>
      <c r="B160" s="44" t="s">
        <v>140</v>
      </c>
      <c r="C160" s="45" t="s">
        <v>12</v>
      </c>
      <c r="D160" s="46">
        <v>61.84</v>
      </c>
      <c r="E160" s="46"/>
      <c r="F160" s="47">
        <f>D160*E160</f>
        <v>0</v>
      </c>
    </row>
    <row r="161" spans="1:6" ht="31.5" thickBot="1" x14ac:dyDescent="0.4">
      <c r="A161" s="19">
        <v>4</v>
      </c>
      <c r="B161" s="54" t="s">
        <v>141</v>
      </c>
      <c r="C161" s="21" t="s">
        <v>12</v>
      </c>
      <c r="D161" s="22">
        <v>62.7</v>
      </c>
      <c r="E161" s="22"/>
      <c r="F161" s="23">
        <f>D161*E161</f>
        <v>0</v>
      </c>
    </row>
    <row r="162" spans="1:6" ht="16" thickBot="1" x14ac:dyDescent="0.4">
      <c r="A162" s="87" t="s">
        <v>142</v>
      </c>
      <c r="B162" s="88"/>
      <c r="C162" s="88"/>
      <c r="D162" s="88"/>
      <c r="E162" s="88"/>
      <c r="F162" s="24">
        <f>SUM(F158:F161)</f>
        <v>0</v>
      </c>
    </row>
    <row r="163" spans="1:6" ht="16" thickBot="1" x14ac:dyDescent="0.4">
      <c r="A163" s="48"/>
      <c r="B163" s="48"/>
      <c r="C163" s="48"/>
      <c r="D163" s="3"/>
      <c r="E163" s="3"/>
      <c r="F163" s="3"/>
    </row>
    <row r="164" spans="1:6" ht="16" thickBot="1" x14ac:dyDescent="0.4">
      <c r="A164" s="4" t="s">
        <v>143</v>
      </c>
      <c r="B164" s="10" t="s">
        <v>144</v>
      </c>
      <c r="C164" s="51"/>
      <c r="D164" s="52"/>
      <c r="E164" s="52"/>
      <c r="F164" s="53"/>
    </row>
    <row r="165" spans="1:6" ht="15.5" x14ac:dyDescent="0.35">
      <c r="A165" s="14">
        <v>1</v>
      </c>
      <c r="B165" s="15" t="s">
        <v>145</v>
      </c>
      <c r="C165" s="16" t="s">
        <v>12</v>
      </c>
      <c r="D165" s="17">
        <v>41.84</v>
      </c>
      <c r="E165" s="17"/>
      <c r="F165" s="18">
        <f>D165*E165</f>
        <v>0</v>
      </c>
    </row>
    <row r="166" spans="1:6" ht="15.5" x14ac:dyDescent="0.35">
      <c r="A166" s="43">
        <v>2</v>
      </c>
      <c r="B166" s="44" t="s">
        <v>62</v>
      </c>
      <c r="C166" s="45" t="s">
        <v>12</v>
      </c>
      <c r="D166" s="46">
        <v>42.8</v>
      </c>
      <c r="E166" s="46"/>
      <c r="F166" s="47">
        <f>D166*E166</f>
        <v>0</v>
      </c>
    </row>
    <row r="167" spans="1:6" ht="31" x14ac:dyDescent="0.35">
      <c r="A167" s="43">
        <v>3</v>
      </c>
      <c r="B167" s="44" t="s">
        <v>146</v>
      </c>
      <c r="C167" s="45" t="s">
        <v>12</v>
      </c>
      <c r="D167" s="46">
        <v>41.84</v>
      </c>
      <c r="E167" s="46"/>
      <c r="F167" s="47">
        <f>D167*E167</f>
        <v>0</v>
      </c>
    </row>
    <row r="168" spans="1:6" ht="31.5" thickBot="1" x14ac:dyDescent="0.4">
      <c r="A168" s="19">
        <v>4</v>
      </c>
      <c r="B168" s="54" t="s">
        <v>103</v>
      </c>
      <c r="C168" s="21" t="s">
        <v>12</v>
      </c>
      <c r="D168" s="22">
        <v>23.52</v>
      </c>
      <c r="E168" s="22"/>
      <c r="F168" s="23">
        <f>D168*E168</f>
        <v>0</v>
      </c>
    </row>
    <row r="169" spans="1:6" ht="16" thickBot="1" x14ac:dyDescent="0.4">
      <c r="A169" s="87" t="s">
        <v>104</v>
      </c>
      <c r="B169" s="88"/>
      <c r="C169" s="88"/>
      <c r="D169" s="88"/>
      <c r="E169" s="88"/>
      <c r="F169" s="24">
        <f>SUM(F165:F168)</f>
        <v>0</v>
      </c>
    </row>
    <row r="170" spans="1:6" ht="16" thickBot="1" x14ac:dyDescent="0.4">
      <c r="A170" s="48"/>
      <c r="B170" s="48"/>
      <c r="C170" s="48"/>
      <c r="D170" s="3"/>
      <c r="E170" s="3"/>
      <c r="F170" s="3"/>
    </row>
    <row r="171" spans="1:6" ht="16" thickBot="1" x14ac:dyDescent="0.4">
      <c r="A171" s="4" t="s">
        <v>147</v>
      </c>
      <c r="B171" s="10" t="s">
        <v>148</v>
      </c>
      <c r="C171" s="5"/>
      <c r="D171" s="7"/>
      <c r="E171" s="52"/>
      <c r="F171" s="8"/>
    </row>
    <row r="172" spans="1:6" ht="31" x14ac:dyDescent="0.35">
      <c r="A172" s="14" t="s">
        <v>149</v>
      </c>
      <c r="B172" s="15" t="s">
        <v>150</v>
      </c>
      <c r="C172" s="16" t="s">
        <v>151</v>
      </c>
      <c r="D172" s="17">
        <v>3</v>
      </c>
      <c r="E172" s="17"/>
      <c r="F172" s="18">
        <f t="shared" ref="F172:F175" si="11">D172*E172</f>
        <v>0</v>
      </c>
    </row>
    <row r="173" spans="1:6" ht="31" x14ac:dyDescent="0.35">
      <c r="A173" s="14" t="s">
        <v>149</v>
      </c>
      <c r="B173" s="15" t="s">
        <v>152</v>
      </c>
      <c r="C173" s="16" t="s">
        <v>151</v>
      </c>
      <c r="D173" s="17">
        <v>6</v>
      </c>
      <c r="E173" s="17"/>
      <c r="F173" s="18">
        <f t="shared" si="11"/>
        <v>0</v>
      </c>
    </row>
    <row r="174" spans="1:6" ht="46.5" x14ac:dyDescent="0.35">
      <c r="A174" s="43" t="s">
        <v>153</v>
      </c>
      <c r="B174" s="44" t="s">
        <v>154</v>
      </c>
      <c r="C174" s="45" t="s">
        <v>42</v>
      </c>
      <c r="D174" s="46">
        <v>20</v>
      </c>
      <c r="E174" s="46"/>
      <c r="F174" s="47">
        <f t="shared" si="11"/>
        <v>0</v>
      </c>
    </row>
    <row r="175" spans="1:6" ht="62.5" thickBot="1" x14ac:dyDescent="0.4">
      <c r="A175" s="43" t="s">
        <v>155</v>
      </c>
      <c r="B175" s="44" t="s">
        <v>156</v>
      </c>
      <c r="C175" s="45" t="s">
        <v>151</v>
      </c>
      <c r="D175" s="46">
        <v>4</v>
      </c>
      <c r="E175" s="46"/>
      <c r="F175" s="47">
        <f t="shared" si="11"/>
        <v>0</v>
      </c>
    </row>
    <row r="176" spans="1:6" ht="16" thickBot="1" x14ac:dyDescent="0.4">
      <c r="A176" s="87" t="s">
        <v>157</v>
      </c>
      <c r="B176" s="88"/>
      <c r="C176" s="88"/>
      <c r="D176" s="88"/>
      <c r="E176" s="88"/>
      <c r="F176" s="24">
        <f>SUM(F172:F175)</f>
        <v>0</v>
      </c>
    </row>
    <row r="177" spans="1:6" ht="16" thickBot="1" x14ac:dyDescent="0.4">
      <c r="A177" s="89" t="s">
        <v>158</v>
      </c>
      <c r="B177" s="90"/>
      <c r="C177" s="90"/>
      <c r="D177" s="90"/>
      <c r="E177" s="90"/>
      <c r="F177" s="25">
        <f>F176+F169+F162+F155+F149+F140+F131</f>
        <v>0</v>
      </c>
    </row>
    <row r="178" spans="1:6" ht="16" thickBot="1" x14ac:dyDescent="0.4">
      <c r="A178" s="9">
        <v>600</v>
      </c>
      <c r="B178" s="10" t="s">
        <v>159</v>
      </c>
      <c r="C178" s="11"/>
      <c r="D178" s="12"/>
      <c r="E178" s="12"/>
      <c r="F178" s="13"/>
    </row>
    <row r="179" spans="1:6" ht="62" x14ac:dyDescent="0.35">
      <c r="A179" s="58" t="s">
        <v>160</v>
      </c>
      <c r="B179" s="44" t="s">
        <v>161</v>
      </c>
      <c r="C179" s="59" t="s">
        <v>10</v>
      </c>
      <c r="D179" s="46">
        <v>1</v>
      </c>
      <c r="E179" s="46"/>
      <c r="F179" s="47">
        <f>D179*E179</f>
        <v>0</v>
      </c>
    </row>
    <row r="180" spans="1:6" ht="16" thickBot="1" x14ac:dyDescent="0.4">
      <c r="A180" s="58" t="s">
        <v>162</v>
      </c>
      <c r="B180" s="44" t="s">
        <v>163</v>
      </c>
      <c r="C180" s="45" t="s">
        <v>88</v>
      </c>
      <c r="D180" s="46">
        <v>1</v>
      </c>
      <c r="E180" s="46"/>
      <c r="F180" s="47">
        <f>D180*E180</f>
        <v>0</v>
      </c>
    </row>
    <row r="181" spans="1:6" ht="16" thickBot="1" x14ac:dyDescent="0.4">
      <c r="A181" s="87" t="s">
        <v>164</v>
      </c>
      <c r="B181" s="88"/>
      <c r="C181" s="88"/>
      <c r="D181" s="88"/>
      <c r="E181" s="88"/>
      <c r="F181" s="24">
        <f>SUM(F179:F180)</f>
        <v>0</v>
      </c>
    </row>
    <row r="182" spans="1:6" ht="16" thickBot="1" x14ac:dyDescent="0.4">
      <c r="A182" s="89" t="s">
        <v>165</v>
      </c>
      <c r="B182" s="90"/>
      <c r="C182" s="90"/>
      <c r="D182" s="90"/>
      <c r="E182" s="90"/>
      <c r="F182" s="25">
        <f>F181</f>
        <v>0</v>
      </c>
    </row>
    <row r="183" spans="1:6" ht="16" thickBot="1" x14ac:dyDescent="0.4">
      <c r="A183" s="48"/>
      <c r="B183" s="48"/>
      <c r="C183" s="48"/>
      <c r="D183" s="3"/>
      <c r="E183" s="3"/>
      <c r="F183" s="3"/>
    </row>
    <row r="184" spans="1:6" ht="16" thickBot="1" x14ac:dyDescent="0.4">
      <c r="A184" s="60">
        <v>700</v>
      </c>
      <c r="B184" s="61" t="s">
        <v>166</v>
      </c>
      <c r="C184" s="62"/>
      <c r="D184" s="63"/>
      <c r="E184" s="63"/>
      <c r="F184" s="64"/>
    </row>
    <row r="185" spans="1:6" ht="15.5" x14ac:dyDescent="0.35">
      <c r="A185" s="65" t="s">
        <v>167</v>
      </c>
      <c r="B185" s="66" t="s">
        <v>168</v>
      </c>
      <c r="C185" s="66"/>
      <c r="D185" s="67"/>
      <c r="E185" s="67"/>
      <c r="F185" s="68"/>
    </row>
    <row r="186" spans="1:6" ht="46.5" x14ac:dyDescent="0.35">
      <c r="A186" s="43" t="s">
        <v>169</v>
      </c>
      <c r="B186" s="69" t="s">
        <v>170</v>
      </c>
      <c r="C186" s="45" t="s">
        <v>151</v>
      </c>
      <c r="D186" s="46">
        <v>75</v>
      </c>
      <c r="E186" s="70"/>
      <c r="F186" s="71">
        <f>E186*D186</f>
        <v>0</v>
      </c>
    </row>
    <row r="187" spans="1:6" ht="31" x14ac:dyDescent="0.35">
      <c r="A187" s="43" t="s">
        <v>171</v>
      </c>
      <c r="B187" s="69" t="s">
        <v>172</v>
      </c>
      <c r="C187" s="45" t="s">
        <v>151</v>
      </c>
      <c r="D187" s="46">
        <v>6</v>
      </c>
      <c r="E187" s="70"/>
      <c r="F187" s="71">
        <f>E187*D187</f>
        <v>0</v>
      </c>
    </row>
    <row r="188" spans="1:6" ht="31" x14ac:dyDescent="0.35">
      <c r="A188" s="43" t="s">
        <v>173</v>
      </c>
      <c r="B188" s="69" t="s">
        <v>174</v>
      </c>
      <c r="C188" s="45" t="s">
        <v>151</v>
      </c>
      <c r="D188" s="46">
        <v>3</v>
      </c>
      <c r="E188" s="70"/>
      <c r="F188" s="71">
        <f>E188*D188</f>
        <v>0</v>
      </c>
    </row>
    <row r="189" spans="1:6" ht="15.5" x14ac:dyDescent="0.35">
      <c r="A189" s="72" t="s">
        <v>175</v>
      </c>
      <c r="B189" s="73" t="s">
        <v>176</v>
      </c>
      <c r="C189" s="45"/>
      <c r="D189" s="70"/>
      <c r="E189" s="70"/>
      <c r="F189" s="71"/>
    </row>
    <row r="190" spans="1:6" ht="31" x14ac:dyDescent="0.35">
      <c r="A190" s="43" t="s">
        <v>177</v>
      </c>
      <c r="B190" s="69" t="s">
        <v>178</v>
      </c>
      <c r="C190" s="45" t="s">
        <v>151</v>
      </c>
      <c r="D190" s="70">
        <v>2</v>
      </c>
      <c r="E190" s="70"/>
      <c r="F190" s="71">
        <f>E190*D190</f>
        <v>0</v>
      </c>
    </row>
    <row r="191" spans="1:6" ht="31" x14ac:dyDescent="0.35">
      <c r="A191" s="43" t="s">
        <v>179</v>
      </c>
      <c r="B191" s="69" t="s">
        <v>180</v>
      </c>
      <c r="C191" s="45" t="s">
        <v>151</v>
      </c>
      <c r="D191" s="70">
        <v>1</v>
      </c>
      <c r="E191" s="70"/>
      <c r="F191" s="71">
        <f>E191*D191</f>
        <v>0</v>
      </c>
    </row>
    <row r="192" spans="1:6" ht="31" x14ac:dyDescent="0.35">
      <c r="A192" s="43" t="s">
        <v>181</v>
      </c>
      <c r="B192" s="74" t="s">
        <v>182</v>
      </c>
      <c r="C192" s="45" t="s">
        <v>151</v>
      </c>
      <c r="D192" s="70">
        <v>8</v>
      </c>
      <c r="E192" s="70"/>
      <c r="F192" s="71">
        <f>E192*D192</f>
        <v>0</v>
      </c>
    </row>
    <row r="193" spans="1:6" ht="47" thickBot="1" x14ac:dyDescent="0.4">
      <c r="A193" s="75" t="s">
        <v>183</v>
      </c>
      <c r="B193" s="76" t="s">
        <v>184</v>
      </c>
      <c r="C193" s="77" t="s">
        <v>151</v>
      </c>
      <c r="D193" s="78">
        <v>1</v>
      </c>
      <c r="E193" s="78"/>
      <c r="F193" s="79">
        <f>E193*D193</f>
        <v>0</v>
      </c>
    </row>
    <row r="194" spans="1:6" ht="16" thickBot="1" x14ac:dyDescent="0.4">
      <c r="A194" s="91" t="s">
        <v>185</v>
      </c>
      <c r="B194" s="92"/>
      <c r="C194" s="92"/>
      <c r="D194" s="92"/>
      <c r="E194" s="92"/>
      <c r="F194" s="80">
        <f>SUM(F185:F193)</f>
        <v>0</v>
      </c>
    </row>
    <row r="195" spans="1:6" ht="16" thickBot="1" x14ac:dyDescent="0.4">
      <c r="A195" s="81"/>
      <c r="B195" s="82"/>
      <c r="C195" s="83"/>
      <c r="D195" s="84"/>
      <c r="E195" s="85"/>
      <c r="F195" s="86"/>
    </row>
    <row r="196" spans="1:6" ht="17.5" thickBot="1" x14ac:dyDescent="0.4">
      <c r="A196" s="93" t="s">
        <v>186</v>
      </c>
      <c r="B196" s="94"/>
      <c r="C196" s="124"/>
      <c r="D196" s="124"/>
      <c r="E196" s="124"/>
      <c r="F196" s="125">
        <f>F182+F177+F118+F65+F11+F194</f>
        <v>0</v>
      </c>
    </row>
    <row r="197" spans="1:6" x14ac:dyDescent="0.35">
      <c r="B197" s="123" t="s">
        <v>189</v>
      </c>
      <c r="C197" s="126"/>
      <c r="D197" s="127"/>
      <c r="E197" s="127"/>
      <c r="F197" s="128"/>
    </row>
    <row r="198" spans="1:6" ht="15" thickBot="1" x14ac:dyDescent="0.4">
      <c r="C198" s="129"/>
      <c r="D198" s="130"/>
      <c r="E198" s="130"/>
      <c r="F198" s="131"/>
    </row>
  </sheetData>
  <protectedRanges>
    <protectedRange sqref="E8:E9 E17:E22 E33:E38 E26:E29 E43:E44 E55:E61 E71:E76 E87:E93 E80:E83 E110:E115 E134:E139 E143:E148 E153:E154 E165:E168 E172:E175 E179:E180 E48:E51 E98:E99 E103:E106 E124:E130 E158:E161 E185:E193" name="Range1_2"/>
  </protectedRanges>
  <mergeCells count="38">
    <mergeCell ref="C197:F198"/>
    <mergeCell ref="B1:E1"/>
    <mergeCell ref="B2:E2"/>
    <mergeCell ref="B3:E3"/>
    <mergeCell ref="A65:E65"/>
    <mergeCell ref="A4:F4"/>
    <mergeCell ref="A10:E10"/>
    <mergeCell ref="A11:E11"/>
    <mergeCell ref="B13:E13"/>
    <mergeCell ref="A23:E23"/>
    <mergeCell ref="A30:E30"/>
    <mergeCell ref="A39:E39"/>
    <mergeCell ref="A45:E45"/>
    <mergeCell ref="A52:E52"/>
    <mergeCell ref="A62:E62"/>
    <mergeCell ref="A64:E64"/>
    <mergeCell ref="A140:E140"/>
    <mergeCell ref="B67:E67"/>
    <mergeCell ref="B69:E69"/>
    <mergeCell ref="B70:E70"/>
    <mergeCell ref="A77:E77"/>
    <mergeCell ref="A84:E84"/>
    <mergeCell ref="A94:E94"/>
    <mergeCell ref="A100:E100"/>
    <mergeCell ref="A107:E107"/>
    <mergeCell ref="A116:E116"/>
    <mergeCell ref="A118:E118"/>
    <mergeCell ref="A131:E131"/>
    <mergeCell ref="A181:E181"/>
    <mergeCell ref="A182:E182"/>
    <mergeCell ref="A194:E194"/>
    <mergeCell ref="A196:E196"/>
    <mergeCell ref="A149:E149"/>
    <mergeCell ref="A155:E155"/>
    <mergeCell ref="A162:E162"/>
    <mergeCell ref="A169:E169"/>
    <mergeCell ref="A176:E176"/>
    <mergeCell ref="A177:E17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Romkiz Muka</dc:creator>
  <cp:lastModifiedBy>Rachel Bahasha</cp:lastModifiedBy>
  <dcterms:created xsi:type="dcterms:W3CDTF">2026-09-17T18:02:57Z</dcterms:created>
  <dcterms:modified xsi:type="dcterms:W3CDTF">2026-09-18T09:33:40Z</dcterms:modified>
</cp:coreProperties>
</file>